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</sheets>
  <definedNames/>
  <calcPr/>
</workbook>
</file>

<file path=xl/sharedStrings.xml><?xml version="1.0" encoding="utf-8"?>
<sst xmlns="http://schemas.openxmlformats.org/spreadsheetml/2006/main" count="91" uniqueCount="84">
  <si>
    <t>PROPOSTA DE PREÇO</t>
  </si>
  <si>
    <t>À Universidade da Inegração Internacional da Lusofonia Afro-Brasileira - UNILAB</t>
  </si>
  <si>
    <t>Campus dos Malês</t>
  </si>
  <si>
    <t>Avenida Juvenal Eugênio de Queiroz s/n, Baixa Fria. São Francisco do Conde</t>
  </si>
  <si>
    <t>CEP 43.900-000</t>
  </si>
  <si>
    <t>A/C: Setor de Logistica</t>
  </si>
  <si>
    <t>Pregão Eletrônico n xx/2023</t>
  </si>
  <si>
    <t>GRUPO</t>
  </si>
  <si>
    <t>ITEM</t>
  </si>
  <si>
    <t>DESCRIÇÃO</t>
  </si>
  <si>
    <t>UNIDADE</t>
  </si>
  <si>
    <t>QUANTIDADE TOTAL ANUAL</t>
  </si>
  <si>
    <t>VALOR UNITÁRIO</t>
  </si>
  <si>
    <t>VALOR TOTAL</t>
  </si>
  <si>
    <t>almoço</t>
  </si>
  <si>
    <t>refeição</t>
  </si>
  <si>
    <t>jantar</t>
  </si>
  <si>
    <t>PREGÃO GLOBAL</t>
  </si>
  <si>
    <t>PREÇO POR EXTENSO</t>
  </si>
  <si>
    <t>CUSTOS DECORRENTES DA EXECUÇÃO CONTRATUAL</t>
  </si>
  <si>
    <t>Nº</t>
  </si>
  <si>
    <t>VALOR MENSAL</t>
  </si>
  <si>
    <t>VALOR ANUAL</t>
  </si>
  <si>
    <t>%</t>
  </si>
  <si>
    <t>insumos</t>
  </si>
  <si>
    <t>pessoal</t>
  </si>
  <si>
    <t>despesas predial e instalações</t>
  </si>
  <si>
    <t>despesas administrativas</t>
  </si>
  <si>
    <t>equipamentos</t>
  </si>
  <si>
    <t>outras despesas</t>
  </si>
  <si>
    <t>lucro esperado</t>
  </si>
  <si>
    <t>Declara que CONSIDEROU, NA FORMULAÇÃO DOS CUSTOS DA PROPOSTA DE PREÇOS:</t>
  </si>
  <si>
    <t>a) o valor do produto; b) o fornecimento na forma exigida; c) os tributos (impostos, taxas, contribuições); d) fretes; e) seguros; f) os encargos sociais, trabalhistas e previdenciários incidentes; e g) outros que incidam ou venham a incidir sobre o preço a ser ofertado.</t>
  </si>
  <si>
    <t>Finalizando, declaramos que estamos de pleno acordo com todas as condições estabelecidas no Edital e seus Anexos.</t>
  </si>
  <si>
    <t>Validade da proposta 90 dias</t>
  </si>
  <si>
    <t>Razão Social</t>
  </si>
  <si>
    <t>CNPJ</t>
  </si>
  <si>
    <t>Endereço</t>
  </si>
  <si>
    <t>Telefone</t>
  </si>
  <si>
    <t>E-mail</t>
  </si>
  <si>
    <t>Dados bancários</t>
  </si>
  <si>
    <t>Município/UF  ____ /____/________</t>
  </si>
  <si>
    <t>Assinatura e carimbo</t>
  </si>
  <si>
    <t>Obs. Tada a proposta é exemplificativa e, caso seja adotado o modelo proposta, o licitante deve preencher as cédulas marcadas e manter as demais que possuem fórmulas de preenchimento automática</t>
  </si>
  <si>
    <t>QUANT. TOTAL</t>
  </si>
  <si>
    <t>QUANT ALMOÇO</t>
  </si>
  <si>
    <t>QUANT JANTAR</t>
  </si>
  <si>
    <t>CUSTO ALMOÇO</t>
  </si>
  <si>
    <t>CUSTO JANTAR</t>
  </si>
  <si>
    <t>QUADRO PESSOAL</t>
  </si>
  <si>
    <t>cargo</t>
  </si>
  <si>
    <t>quantidade</t>
  </si>
  <si>
    <t>valor por posto</t>
  </si>
  <si>
    <t>valor total</t>
  </si>
  <si>
    <t>nutricionista</t>
  </si>
  <si>
    <t>cozinheiro</t>
  </si>
  <si>
    <t>aux de serviços gerais</t>
  </si>
  <si>
    <t>copeiro</t>
  </si>
  <si>
    <t>caixa</t>
  </si>
  <si>
    <t>motorista</t>
  </si>
  <si>
    <t>Obs: os valores apresentados são apenas ilustrativos, devendo cada fornecedor preencher a planilha com a quantidade e profissionais necessários para a prestação do serviço, além dos gastos totais com cada profissional</t>
  </si>
  <si>
    <t>MATERIAIS E EQUIPAMENTOS</t>
  </si>
  <si>
    <t>QUANT</t>
  </si>
  <si>
    <t>VALOR</t>
  </si>
  <si>
    <t>TAXA DE DEPRECIAÇÃO ANUAL 20%</t>
  </si>
  <si>
    <t>CAIXA TERMICA 100L</t>
  </si>
  <si>
    <t>MAQ LAVAR LOUÇA INDUSTRIAL</t>
  </si>
  <si>
    <t>FOGÃO INDUSTRIAL 06 BOCAS</t>
  </si>
  <si>
    <t>FORNO INDUSTRIAL</t>
  </si>
  <si>
    <t>REFRIGERADOR</t>
  </si>
  <si>
    <t>FREEZER</t>
  </si>
  <si>
    <t>LIQUIDIFICADOR INDUSTRIAL 15 LITROS</t>
  </si>
  <si>
    <t>LIQUIDIFICADOR INDUSTRIAL  4 LITROS</t>
  </si>
  <si>
    <t>DESCASCADOR DE LEGUMES INDUSTRIAL</t>
  </si>
  <si>
    <t>BALANÇA TIPO PLATAFORMA DE BANCADA 50KG</t>
  </si>
  <si>
    <t>BALANÇA DOMÉSTICA OU COMERCIAL</t>
  </si>
  <si>
    <t>PALLETS OU ESTRADOS EM POLIETILENO</t>
  </si>
  <si>
    <t xml:space="preserve">ESTANTE COM 5 PRATELEIRAS EM INOX </t>
  </si>
  <si>
    <t>BATEDEIRA INDUSTRIAL 12 L</t>
  </si>
  <si>
    <t>PASS THROUGH</t>
  </si>
  <si>
    <t>REFRESQUEIRA DUPLA 30L TOTAL</t>
  </si>
  <si>
    <t>CARRINHO DE TRANSPORTE INOX</t>
  </si>
  <si>
    <t>OUTROS</t>
  </si>
  <si>
    <t xml:space="preserve">Obs: os valores apresentados são apenas ilustrativos, devendo cada fornecedor preencher a planilha com a quantidade de equipamentos necessaria para a prestação do serviço.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</si>
</sst>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9">
    <font>
      <sz val="11.0"/>
      <color theme="1"/>
      <name val="Calibri"/>
      <scheme val="minor"/>
    </font>
    <font>
      <b/>
      <sz val="14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Calibri"/>
    </font>
    <font>
      <i/>
      <sz val="11.0"/>
      <color theme="1"/>
      <name val="Calibri"/>
    </font>
    <font>
      <i/>
      <sz val="10.0"/>
      <color theme="1"/>
      <name val="Calibri"/>
    </font>
    <font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00B050"/>
        <bgColor rgb="FF00B050"/>
      </patternFill>
    </fill>
  </fills>
  <borders count="2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0" fillId="0" fontId="3" numFmtId="2" xfId="0" applyFont="1" applyNumberFormat="1"/>
    <xf borderId="5" fillId="0" fontId="3" numFmtId="0" xfId="0" applyBorder="1" applyFont="1"/>
    <xf borderId="6" fillId="0" fontId="3" numFmtId="0" xfId="0" applyAlignment="1" applyBorder="1" applyFont="1">
      <alignment horizontal="left"/>
    </xf>
    <xf borderId="7" fillId="0" fontId="2" numFmtId="0" xfId="0" applyBorder="1" applyFont="1"/>
    <xf borderId="8" fillId="0" fontId="2" numFmtId="0" xfId="0" applyBorder="1" applyFont="1"/>
    <xf borderId="4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9" fillId="0" fontId="4" numFmtId="0" xfId="0" applyBorder="1" applyFont="1"/>
    <xf borderId="10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0" fillId="0" fontId="3" numFmtId="3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13" fillId="0" fontId="2" numFmtId="0" xfId="0" applyBorder="1" applyFont="1"/>
    <xf borderId="5" fillId="0" fontId="3" numFmtId="164" xfId="0" applyBorder="1" applyFont="1" applyNumberFormat="1"/>
    <xf borderId="6" fillId="0" fontId="4" numFmtId="0" xfId="0" applyAlignment="1" applyBorder="1" applyFont="1">
      <alignment horizontal="left"/>
    </xf>
    <xf borderId="14" fillId="0" fontId="4" numFmtId="164" xfId="0" applyAlignment="1" applyBorder="1" applyFont="1" applyNumberFormat="1">
      <alignment horizontal="left"/>
    </xf>
    <xf borderId="14" fillId="3" fontId="4" numFmtId="0" xfId="0" applyAlignment="1" applyBorder="1" applyFill="1" applyFont="1">
      <alignment horizontal="left"/>
    </xf>
    <xf borderId="15" fillId="0" fontId="4" numFmtId="0" xfId="0" applyAlignment="1" applyBorder="1" applyFont="1">
      <alignment horizontal="left"/>
    </xf>
    <xf borderId="16" fillId="0" fontId="4" numFmtId="0" xfId="0" applyAlignment="1" applyBorder="1" applyFont="1">
      <alignment horizontal="left"/>
    </xf>
    <xf borderId="16" fillId="0" fontId="3" numFmtId="0" xfId="0" applyBorder="1" applyFont="1"/>
    <xf borderId="17" fillId="0" fontId="3" numFmtId="0" xfId="0" applyBorder="1" applyFont="1"/>
    <xf borderId="4" fillId="0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6" fillId="0" fontId="4" numFmtId="0" xfId="0" applyAlignment="1" applyBorder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0" fillId="0" fontId="3" numFmtId="0" xfId="0" applyAlignment="1" applyBorder="1" applyFont="1">
      <alignment horizontal="center" shrinkToFit="0" wrapText="1"/>
    </xf>
    <xf borderId="10" fillId="0" fontId="3" numFmtId="0" xfId="0" applyAlignment="1" applyBorder="1" applyFont="1">
      <alignment horizontal="center"/>
    </xf>
    <xf borderId="10" fillId="3" fontId="4" numFmtId="164" xfId="0" applyBorder="1" applyFont="1" applyNumberFormat="1"/>
    <xf borderId="10" fillId="0" fontId="3" numFmtId="164" xfId="0" applyAlignment="1" applyBorder="1" applyFont="1" applyNumberFormat="1">
      <alignment horizontal="center"/>
    </xf>
    <xf borderId="10" fillId="0" fontId="3" numFmtId="10" xfId="0" applyAlignment="1" applyBorder="1" applyFont="1" applyNumberFormat="1">
      <alignment horizontal="center"/>
    </xf>
    <xf borderId="10" fillId="0" fontId="3" numFmtId="164" xfId="0" applyBorder="1" applyFont="1" applyNumberFormat="1"/>
    <xf borderId="10" fillId="0" fontId="3" numFmtId="0" xfId="0" applyAlignment="1" applyBorder="1" applyFont="1">
      <alignment shrinkToFit="0" wrapText="1"/>
    </xf>
    <xf borderId="0" fillId="0" fontId="3" numFmtId="164" xfId="0" applyAlignment="1" applyFont="1" applyNumberFormat="1">
      <alignment horizontal="center"/>
    </xf>
    <xf borderId="0" fillId="0" fontId="3" numFmtId="10" xfId="0" applyAlignment="1" applyFont="1" applyNumberFormat="1">
      <alignment horizontal="center"/>
    </xf>
    <xf borderId="4" fillId="0" fontId="5" numFmtId="0" xfId="0" applyAlignment="1" applyBorder="1" applyFont="1">
      <alignment horizontal="left" shrinkToFit="0" wrapText="1"/>
    </xf>
    <xf borderId="0" fillId="0" fontId="5" numFmtId="0" xfId="0" applyAlignment="1" applyFont="1">
      <alignment horizontal="left" shrinkToFit="0" wrapText="1"/>
    </xf>
    <xf borderId="14" fillId="0" fontId="3" numFmtId="0" xfId="0" applyAlignment="1" applyBorder="1" applyFont="1">
      <alignment horizontal="left"/>
    </xf>
    <xf borderId="14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5" fillId="0" fontId="6" numFmtId="0" xfId="0" applyAlignment="1" applyBorder="1" applyFont="1">
      <alignment horizontal="left" shrinkToFit="0" wrapText="1"/>
    </xf>
    <xf borderId="16" fillId="0" fontId="2" numFmtId="0" xfId="0" applyBorder="1" applyFont="1"/>
    <xf borderId="17" fillId="0" fontId="2" numFmtId="0" xfId="0" applyBorder="1" applyFont="1"/>
    <xf borderId="0" fillId="0" fontId="3" numFmtId="164" xfId="0" applyFont="1" applyNumberFormat="1"/>
    <xf borderId="0" fillId="0" fontId="3" numFmtId="10" xfId="0" applyFont="1" applyNumberFormat="1"/>
    <xf borderId="18" fillId="0" fontId="4" numFmtId="0" xfId="0" applyBorder="1" applyFont="1"/>
    <xf borderId="19" fillId="0" fontId="3" numFmtId="164" xfId="0" applyBorder="1" applyFont="1" applyNumberFormat="1"/>
    <xf borderId="20" fillId="0" fontId="3" numFmtId="9" xfId="0" applyBorder="1" applyFont="1" applyNumberFormat="1"/>
    <xf borderId="10" fillId="0" fontId="3" numFmtId="3" xfId="0" applyBorder="1" applyFont="1" applyNumberFormat="1"/>
    <xf borderId="11" fillId="0" fontId="3" numFmtId="9" xfId="0" applyBorder="1" applyFont="1" applyNumberFormat="1"/>
    <xf borderId="4" fillId="0" fontId="4" numFmtId="0" xfId="0" applyBorder="1" applyFont="1"/>
    <xf borderId="11" fillId="0" fontId="3" numFmtId="10" xfId="0" applyBorder="1" applyFont="1" applyNumberFormat="1"/>
    <xf borderId="0" fillId="0" fontId="3" numFmtId="3" xfId="0" applyFont="1" applyNumberFormat="1"/>
    <xf borderId="5" fillId="0" fontId="3" numFmtId="10" xfId="0" applyBorder="1" applyFont="1" applyNumberFormat="1"/>
    <xf borderId="21" fillId="0" fontId="4" numFmtId="0" xfId="0" applyBorder="1" applyFont="1"/>
    <xf borderId="22" fillId="0" fontId="3" numFmtId="164" xfId="0" applyBorder="1" applyFont="1" applyNumberFormat="1"/>
    <xf borderId="23" fillId="0" fontId="3" numFmtId="10" xfId="0" applyBorder="1" applyFont="1" applyNumberFormat="1"/>
    <xf borderId="14" fillId="0" fontId="4" numFmtId="0" xfId="0" applyAlignment="1" applyBorder="1" applyFont="1">
      <alignment horizontal="center"/>
    </xf>
    <xf borderId="10" fillId="0" fontId="4" numFmtId="0" xfId="0" applyBorder="1" applyFont="1"/>
    <xf borderId="10" fillId="3" fontId="4" numFmtId="1" xfId="0" applyAlignment="1" applyBorder="1" applyFont="1" applyNumberFormat="1">
      <alignment horizontal="center"/>
    </xf>
    <xf borderId="14" fillId="0" fontId="7" numFmtId="0" xfId="0" applyAlignment="1" applyBorder="1" applyFont="1">
      <alignment horizontal="left" shrinkToFit="0" wrapText="1"/>
    </xf>
    <xf borderId="10" fillId="0" fontId="4" numFmtId="0" xfId="0" applyAlignment="1" applyBorder="1" applyFont="1">
      <alignment shrinkToFit="0" wrapText="1"/>
    </xf>
    <xf borderId="10" fillId="0" fontId="5" numFmtId="0" xfId="0" applyAlignment="1" applyBorder="1" applyFont="1">
      <alignment shrinkToFit="0" wrapText="1"/>
    </xf>
    <xf borderId="10" fillId="3" fontId="3" numFmtId="0" xfId="0" applyAlignment="1" applyBorder="1" applyFont="1">
      <alignment horizontal="center"/>
    </xf>
    <xf borderId="10" fillId="3" fontId="3" numFmtId="164" xfId="0" applyBorder="1" applyFont="1" applyNumberFormat="1"/>
    <xf borderId="10" fillId="0" fontId="8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5.57"/>
    <col customWidth="1" min="3" max="3" width="14.86"/>
    <col customWidth="1" min="4" max="4" width="16.29"/>
    <col customWidth="1" min="5" max="5" width="16.71"/>
    <col customWidth="1" min="6" max="6" width="12.57"/>
    <col customWidth="1" min="7" max="7" width="14.43"/>
    <col customWidth="1" min="8" max="26" width="8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/>
      <c r="B2" s="5"/>
      <c r="G2" s="6"/>
    </row>
    <row r="3">
      <c r="A3" s="7" t="s">
        <v>1</v>
      </c>
      <c r="B3" s="8"/>
      <c r="C3" s="8"/>
      <c r="D3" s="8"/>
      <c r="E3" s="9"/>
      <c r="G3" s="6"/>
    </row>
    <row r="4">
      <c r="A4" s="7" t="s">
        <v>2</v>
      </c>
      <c r="B4" s="8"/>
      <c r="C4" s="8"/>
      <c r="D4" s="8"/>
      <c r="E4" s="9"/>
      <c r="G4" s="6"/>
    </row>
    <row r="5">
      <c r="A5" s="7" t="s">
        <v>3</v>
      </c>
      <c r="B5" s="8"/>
      <c r="C5" s="8"/>
      <c r="D5" s="8"/>
      <c r="E5" s="9"/>
      <c r="G5" s="6"/>
    </row>
    <row r="6">
      <c r="A6" s="7" t="s">
        <v>4</v>
      </c>
      <c r="B6" s="8"/>
      <c r="C6" s="8"/>
      <c r="D6" s="8"/>
      <c r="E6" s="9"/>
      <c r="G6" s="6"/>
    </row>
    <row r="7">
      <c r="A7" s="10"/>
      <c r="B7" s="11"/>
      <c r="C7" s="11"/>
      <c r="D7" s="11"/>
      <c r="E7" s="11"/>
      <c r="G7" s="6"/>
    </row>
    <row r="8">
      <c r="A8" s="7" t="s">
        <v>5</v>
      </c>
      <c r="B8" s="9"/>
      <c r="C8" s="11"/>
      <c r="D8" s="11"/>
      <c r="E8" s="11"/>
      <c r="G8" s="6"/>
    </row>
    <row r="9">
      <c r="A9" s="7" t="s">
        <v>6</v>
      </c>
      <c r="B9" s="9"/>
      <c r="C9" s="11"/>
      <c r="D9" s="11"/>
      <c r="E9" s="11"/>
      <c r="G9" s="6"/>
    </row>
    <row r="10">
      <c r="A10" s="4"/>
      <c r="G10" s="6"/>
    </row>
    <row r="11">
      <c r="A11" s="12" t="s">
        <v>7</v>
      </c>
      <c r="B11" s="13" t="s">
        <v>8</v>
      </c>
      <c r="C11" s="13" t="s">
        <v>9</v>
      </c>
      <c r="D11" s="13" t="s">
        <v>10</v>
      </c>
      <c r="E11" s="14" t="s">
        <v>11</v>
      </c>
      <c r="F11" s="14" t="s">
        <v>12</v>
      </c>
      <c r="G11" s="15" t="s">
        <v>13</v>
      </c>
    </row>
    <row r="12">
      <c r="A12" s="16">
        <v>1.0</v>
      </c>
      <c r="B12" s="17">
        <v>1.0</v>
      </c>
      <c r="C12" s="17" t="s">
        <v>14</v>
      </c>
      <c r="D12" s="17" t="s">
        <v>15</v>
      </c>
      <c r="E12" s="18">
        <v>43200.0</v>
      </c>
      <c r="F12" s="19">
        <f t="shared" ref="F12:F13" si="1">B61/B58</f>
        <v>0</v>
      </c>
      <c r="G12" s="20">
        <f t="shared" ref="G12:G13" si="2">F12*E12</f>
        <v>0</v>
      </c>
    </row>
    <row r="13">
      <c r="A13" s="21"/>
      <c r="B13" s="17">
        <v>2.0</v>
      </c>
      <c r="C13" s="17" t="s">
        <v>16</v>
      </c>
      <c r="D13" s="17" t="s">
        <v>15</v>
      </c>
      <c r="E13" s="18">
        <v>24000.0</v>
      </c>
      <c r="F13" s="19">
        <f t="shared" si="1"/>
        <v>0</v>
      </c>
      <c r="G13" s="20">
        <f t="shared" si="2"/>
        <v>0</v>
      </c>
    </row>
    <row r="14">
      <c r="A14" s="4"/>
      <c r="G14" s="22"/>
    </row>
    <row r="15">
      <c r="A15" s="23" t="s">
        <v>17</v>
      </c>
      <c r="B15" s="9"/>
      <c r="C15" s="24">
        <f>G12+G13</f>
        <v>0</v>
      </c>
      <c r="D15" s="8"/>
      <c r="E15" s="9"/>
      <c r="G15" s="6"/>
    </row>
    <row r="16">
      <c r="A16" s="23" t="s">
        <v>18</v>
      </c>
      <c r="B16" s="9"/>
      <c r="C16" s="25"/>
      <c r="D16" s="8"/>
      <c r="E16" s="9"/>
      <c r="G16" s="6"/>
    </row>
    <row r="17">
      <c r="A17" s="26"/>
      <c r="B17" s="27"/>
      <c r="C17" s="27"/>
      <c r="D17" s="27"/>
      <c r="E17" s="27"/>
      <c r="F17" s="28"/>
      <c r="G17" s="29"/>
    </row>
    <row r="18">
      <c r="A18" s="30"/>
      <c r="B18" s="31"/>
      <c r="C18" s="31"/>
      <c r="D18" s="31"/>
      <c r="E18" s="31"/>
      <c r="G18" s="6"/>
    </row>
    <row r="19">
      <c r="A19" s="30"/>
      <c r="B19" s="31"/>
      <c r="C19" s="31"/>
      <c r="D19" s="31"/>
      <c r="E19" s="31"/>
      <c r="G19" s="6"/>
    </row>
    <row r="20">
      <c r="A20" s="4"/>
      <c r="G20" s="6"/>
    </row>
    <row r="21" ht="15.75" customHeight="1">
      <c r="A21" s="32" t="s">
        <v>19</v>
      </c>
      <c r="B21" s="8"/>
      <c r="C21" s="8"/>
      <c r="D21" s="8"/>
      <c r="E21" s="9"/>
      <c r="G21" s="6"/>
    </row>
    <row r="22" ht="15.75" customHeight="1">
      <c r="A22" s="33" t="s">
        <v>20</v>
      </c>
      <c r="B22" s="34" t="s">
        <v>9</v>
      </c>
      <c r="C22" s="34" t="s">
        <v>21</v>
      </c>
      <c r="D22" s="35" t="s">
        <v>22</v>
      </c>
      <c r="E22" s="36" t="s">
        <v>23</v>
      </c>
      <c r="G22" s="6"/>
    </row>
    <row r="23" ht="15.75" customHeight="1">
      <c r="A23" s="33">
        <v>1.0</v>
      </c>
      <c r="B23" s="34" t="s">
        <v>24</v>
      </c>
      <c r="C23" s="37"/>
      <c r="D23" s="38">
        <f t="shared" ref="D23:D29" si="3">C23*12</f>
        <v>0</v>
      </c>
      <c r="E23" s="39" t="str">
        <f>(D23/D30)</f>
        <v>#DIV/0!</v>
      </c>
      <c r="G23" s="6"/>
    </row>
    <row r="24" ht="15.75" customHeight="1">
      <c r="A24" s="33">
        <v>2.0</v>
      </c>
      <c r="B24" s="34" t="s">
        <v>25</v>
      </c>
      <c r="C24" s="40">
        <f>D74</f>
        <v>0</v>
      </c>
      <c r="D24" s="38">
        <f t="shared" si="3"/>
        <v>0</v>
      </c>
      <c r="E24" s="39" t="str">
        <f>(D24/D30)</f>
        <v>#DIV/0!</v>
      </c>
      <c r="G24" s="6"/>
    </row>
    <row r="25" ht="15.75" customHeight="1">
      <c r="A25" s="33">
        <v>3.0</v>
      </c>
      <c r="B25" s="41" t="s">
        <v>26</v>
      </c>
      <c r="C25" s="40"/>
      <c r="D25" s="38">
        <f t="shared" si="3"/>
        <v>0</v>
      </c>
      <c r="E25" s="39" t="str">
        <f>(D25/D30)</f>
        <v>#DIV/0!</v>
      </c>
      <c r="G25" s="6"/>
    </row>
    <row r="26" ht="15.75" customHeight="1">
      <c r="A26" s="33">
        <v>4.0</v>
      </c>
      <c r="B26" s="41" t="s">
        <v>27</v>
      </c>
      <c r="C26" s="37"/>
      <c r="D26" s="38">
        <f t="shared" si="3"/>
        <v>0</v>
      </c>
      <c r="E26" s="39" t="str">
        <f>(D26/D30)</f>
        <v>#DIV/0!</v>
      </c>
      <c r="G26" s="6"/>
    </row>
    <row r="27" ht="15.75" customHeight="1">
      <c r="A27" s="33">
        <v>5.0</v>
      </c>
      <c r="B27" s="34" t="s">
        <v>28</v>
      </c>
      <c r="C27" s="40"/>
      <c r="D27" s="38">
        <f t="shared" si="3"/>
        <v>0</v>
      </c>
      <c r="E27" s="39" t="str">
        <f>(D27/D30)</f>
        <v>#DIV/0!</v>
      </c>
      <c r="G27" s="6"/>
    </row>
    <row r="28" ht="15.75" customHeight="1">
      <c r="A28" s="33">
        <v>6.0</v>
      </c>
      <c r="B28" s="34" t="s">
        <v>29</v>
      </c>
      <c r="C28" s="37"/>
      <c r="D28" s="38">
        <f t="shared" si="3"/>
        <v>0</v>
      </c>
      <c r="E28" s="39" t="str">
        <f>(D28/D30)</f>
        <v>#DIV/0!</v>
      </c>
      <c r="G28" s="6"/>
    </row>
    <row r="29" ht="15.75" customHeight="1">
      <c r="A29" s="33">
        <v>6.0</v>
      </c>
      <c r="B29" s="34" t="s">
        <v>30</v>
      </c>
      <c r="C29" s="37"/>
      <c r="D29" s="38">
        <f t="shared" si="3"/>
        <v>0</v>
      </c>
      <c r="E29" s="39" t="str">
        <f>(D29/D30)</f>
        <v>#DIV/0!</v>
      </c>
      <c r="G29" s="6"/>
    </row>
    <row r="30" ht="15.75" customHeight="1">
      <c r="A30" s="4"/>
      <c r="D30" s="38">
        <f t="shared" ref="D30:E30" si="4">SUM(D23:D29)</f>
        <v>0</v>
      </c>
      <c r="E30" s="39" t="str">
        <f t="shared" si="4"/>
        <v>#DIV/0!</v>
      </c>
      <c r="G30" s="6"/>
    </row>
    <row r="31" ht="15.75" customHeight="1">
      <c r="A31" s="4"/>
      <c r="D31" s="42"/>
      <c r="E31" s="43"/>
      <c r="G31" s="6"/>
    </row>
    <row r="32" ht="15.75" customHeight="1">
      <c r="A32" s="44" t="s">
        <v>31</v>
      </c>
      <c r="G32" s="6"/>
    </row>
    <row r="33" ht="51.75" customHeight="1">
      <c r="A33" s="44" t="s">
        <v>32</v>
      </c>
      <c r="G33" s="6"/>
    </row>
    <row r="34" ht="27.75" customHeight="1">
      <c r="A34" s="44"/>
      <c r="B34" s="45"/>
      <c r="C34" s="45"/>
      <c r="D34" s="45"/>
      <c r="E34" s="45"/>
      <c r="G34" s="6"/>
    </row>
    <row r="35" ht="15.75" customHeight="1">
      <c r="A35" s="4" t="s">
        <v>33</v>
      </c>
      <c r="D35" s="42"/>
      <c r="E35" s="43"/>
      <c r="G35" s="6"/>
    </row>
    <row r="36" ht="15.75" customHeight="1">
      <c r="A36" s="4"/>
      <c r="D36" s="42"/>
      <c r="E36" s="43"/>
      <c r="G36" s="6"/>
    </row>
    <row r="37" ht="15.75" customHeight="1">
      <c r="A37" s="46" t="s">
        <v>34</v>
      </c>
      <c r="B37" s="9"/>
      <c r="D37" s="42"/>
      <c r="E37" s="43"/>
      <c r="G37" s="6"/>
    </row>
    <row r="38" ht="15.75" customHeight="1">
      <c r="A38" s="4"/>
      <c r="D38" s="42"/>
      <c r="E38" s="43"/>
      <c r="G38" s="6"/>
    </row>
    <row r="39" ht="15.75" customHeight="1">
      <c r="A39" s="4"/>
      <c r="D39" s="42"/>
      <c r="E39" s="43"/>
      <c r="G39" s="6"/>
    </row>
    <row r="40" ht="15.75" customHeight="1">
      <c r="A40" s="34" t="s">
        <v>35</v>
      </c>
      <c r="B40" s="47"/>
      <c r="C40" s="8"/>
      <c r="D40" s="9"/>
      <c r="E40" s="43"/>
      <c r="G40" s="6"/>
    </row>
    <row r="41" ht="15.75" customHeight="1">
      <c r="A41" s="34" t="s">
        <v>36</v>
      </c>
      <c r="B41" s="47"/>
      <c r="C41" s="8"/>
      <c r="D41" s="9"/>
      <c r="E41" s="43"/>
      <c r="G41" s="6"/>
    </row>
    <row r="42" ht="15.75" customHeight="1">
      <c r="A42" s="34" t="s">
        <v>37</v>
      </c>
      <c r="B42" s="47"/>
      <c r="C42" s="8"/>
      <c r="D42" s="9"/>
      <c r="E42" s="43"/>
      <c r="G42" s="6"/>
    </row>
    <row r="43" ht="15.75" customHeight="1">
      <c r="A43" s="34" t="s">
        <v>38</v>
      </c>
      <c r="B43" s="47"/>
      <c r="C43" s="8"/>
      <c r="D43" s="9"/>
      <c r="E43" s="43"/>
      <c r="G43" s="6"/>
    </row>
    <row r="44" ht="15.75" customHeight="1">
      <c r="A44" s="34" t="s">
        <v>39</v>
      </c>
      <c r="B44" s="47"/>
      <c r="C44" s="8"/>
      <c r="D44" s="9"/>
      <c r="E44" s="43"/>
      <c r="G44" s="6"/>
    </row>
    <row r="45" ht="15.75" customHeight="1">
      <c r="A45" s="34" t="s">
        <v>40</v>
      </c>
      <c r="B45" s="47"/>
      <c r="C45" s="8"/>
      <c r="D45" s="9"/>
      <c r="E45" s="43"/>
      <c r="G45" s="6"/>
    </row>
    <row r="46" ht="15.75" customHeight="1">
      <c r="A46" s="4"/>
      <c r="D46" s="42"/>
      <c r="E46" s="43"/>
      <c r="G46" s="6"/>
    </row>
    <row r="47" ht="15.75" customHeight="1">
      <c r="A47" s="4"/>
      <c r="D47" s="42"/>
      <c r="E47" s="43" t="s">
        <v>41</v>
      </c>
      <c r="G47" s="6"/>
    </row>
    <row r="48" ht="15.75" customHeight="1">
      <c r="A48" s="4"/>
      <c r="D48" s="42"/>
      <c r="E48" s="43"/>
      <c r="G48" s="6"/>
    </row>
    <row r="49" ht="15.75" customHeight="1">
      <c r="A49" s="4"/>
      <c r="D49" s="42"/>
      <c r="E49" s="43"/>
      <c r="G49" s="6"/>
    </row>
    <row r="50" ht="15.75" customHeight="1">
      <c r="A50" s="4"/>
      <c r="C50" s="48" t="s">
        <v>42</v>
      </c>
      <c r="E50" s="43"/>
      <c r="G50" s="6"/>
    </row>
    <row r="51" ht="15.75" customHeight="1">
      <c r="A51" s="4"/>
      <c r="C51" s="48"/>
      <c r="D51" s="48"/>
      <c r="E51" s="43"/>
      <c r="G51" s="6"/>
    </row>
    <row r="52" ht="30.75" customHeight="1">
      <c r="A52" s="49" t="s">
        <v>43</v>
      </c>
      <c r="B52" s="50"/>
      <c r="C52" s="50"/>
      <c r="D52" s="50"/>
      <c r="E52" s="50"/>
      <c r="F52" s="50"/>
      <c r="G52" s="51"/>
    </row>
    <row r="53" ht="15.75" customHeight="1">
      <c r="D53" s="52"/>
      <c r="E53" s="53"/>
    </row>
    <row r="54" ht="15.75" customHeight="1">
      <c r="D54" s="52"/>
      <c r="E54" s="53"/>
    </row>
    <row r="55" ht="15.75" customHeight="1">
      <c r="A55" s="54" t="s">
        <v>13</v>
      </c>
      <c r="B55" s="55">
        <f>D30</f>
        <v>0</v>
      </c>
      <c r="C55" s="56">
        <v>1.0</v>
      </c>
      <c r="D55" s="52"/>
      <c r="E55" s="53"/>
    </row>
    <row r="56" ht="15.75" customHeight="1">
      <c r="A56" s="12" t="s">
        <v>44</v>
      </c>
      <c r="B56" s="57">
        <f>E12+E13</f>
        <v>67200</v>
      </c>
      <c r="C56" s="58">
        <v>1.0</v>
      </c>
      <c r="D56" s="52"/>
      <c r="E56" s="53"/>
    </row>
    <row r="57" ht="15.75" customHeight="1">
      <c r="A57" s="59"/>
      <c r="B57" s="52"/>
      <c r="C57" s="22"/>
      <c r="D57" s="52"/>
      <c r="E57" s="53"/>
    </row>
    <row r="58" ht="15.75" customHeight="1">
      <c r="A58" s="12" t="s">
        <v>45</v>
      </c>
      <c r="B58" s="57">
        <v>43200.0</v>
      </c>
      <c r="C58" s="60">
        <f>B58/B56</f>
        <v>0.6428571429</v>
      </c>
      <c r="D58" s="52"/>
      <c r="E58" s="53"/>
    </row>
    <row r="59" ht="15.75" customHeight="1">
      <c r="A59" s="12" t="s">
        <v>46</v>
      </c>
      <c r="B59" s="57">
        <v>24000.0</v>
      </c>
      <c r="C59" s="60">
        <f>B59/B56</f>
        <v>0.3571428571</v>
      </c>
      <c r="D59" s="52"/>
      <c r="E59" s="53"/>
    </row>
    <row r="60" ht="15.75" customHeight="1">
      <c r="A60" s="59"/>
      <c r="B60" s="61"/>
      <c r="C60" s="62"/>
      <c r="D60" s="52"/>
      <c r="E60" s="53"/>
    </row>
    <row r="61" ht="15.75" customHeight="1">
      <c r="A61" s="12" t="s">
        <v>47</v>
      </c>
      <c r="B61" s="40">
        <f>B55*0.6429</f>
        <v>0</v>
      </c>
      <c r="C61" s="60">
        <v>0.6429</v>
      </c>
      <c r="D61" s="52"/>
      <c r="E61" s="53"/>
    </row>
    <row r="62" ht="15.75" customHeight="1">
      <c r="A62" s="63" t="s">
        <v>48</v>
      </c>
      <c r="B62" s="64">
        <f>B55*0.3571</f>
        <v>0</v>
      </c>
      <c r="C62" s="65">
        <v>0.3571</v>
      </c>
      <c r="D62" s="52"/>
      <c r="E62" s="53"/>
    </row>
    <row r="63" ht="15.75" customHeight="1">
      <c r="B63" s="52"/>
      <c r="C63" s="53"/>
      <c r="D63" s="52"/>
      <c r="E63" s="53"/>
    </row>
    <row r="64" ht="15.75" customHeight="1">
      <c r="B64" s="52"/>
      <c r="C64" s="53"/>
      <c r="D64" s="52"/>
      <c r="E64" s="53"/>
    </row>
    <row r="65" ht="15.75" customHeight="1"/>
    <row r="66" ht="15.75" customHeight="1">
      <c r="A66" s="66" t="s">
        <v>49</v>
      </c>
      <c r="B66" s="8"/>
      <c r="C66" s="8"/>
      <c r="D66" s="9"/>
    </row>
    <row r="67" ht="15.75" customHeight="1">
      <c r="A67" s="67" t="s">
        <v>50</v>
      </c>
      <c r="B67" s="67" t="s">
        <v>51</v>
      </c>
      <c r="C67" s="67" t="s">
        <v>52</v>
      </c>
      <c r="D67" s="67" t="s">
        <v>53</v>
      </c>
    </row>
    <row r="68" ht="15.75" customHeight="1">
      <c r="A68" s="34" t="s">
        <v>54</v>
      </c>
      <c r="B68" s="68"/>
      <c r="C68" s="37"/>
      <c r="D68" s="38">
        <f t="shared" ref="D68:D73" si="5">C68*B68</f>
        <v>0</v>
      </c>
    </row>
    <row r="69" ht="15.75" customHeight="1">
      <c r="A69" s="34" t="s">
        <v>55</v>
      </c>
      <c r="B69" s="68"/>
      <c r="C69" s="37"/>
      <c r="D69" s="38">
        <f t="shared" si="5"/>
        <v>0</v>
      </c>
    </row>
    <row r="70" ht="15.75" customHeight="1">
      <c r="A70" s="41" t="s">
        <v>56</v>
      </c>
      <c r="B70" s="68"/>
      <c r="C70" s="37"/>
      <c r="D70" s="38">
        <f t="shared" si="5"/>
        <v>0</v>
      </c>
    </row>
    <row r="71" ht="15.75" customHeight="1">
      <c r="A71" s="34" t="s">
        <v>57</v>
      </c>
      <c r="B71" s="68"/>
      <c r="C71" s="37"/>
      <c r="D71" s="38">
        <f t="shared" si="5"/>
        <v>0</v>
      </c>
    </row>
    <row r="72" ht="15.75" customHeight="1">
      <c r="A72" s="34" t="s">
        <v>58</v>
      </c>
      <c r="B72" s="68"/>
      <c r="C72" s="37"/>
      <c r="D72" s="38">
        <f t="shared" si="5"/>
        <v>0</v>
      </c>
    </row>
    <row r="73" ht="15.75" customHeight="1">
      <c r="A73" s="34" t="s">
        <v>59</v>
      </c>
      <c r="B73" s="68"/>
      <c r="C73" s="37"/>
      <c r="D73" s="38">
        <f t="shared" si="5"/>
        <v>0</v>
      </c>
    </row>
    <row r="74" ht="15.75" customHeight="1">
      <c r="A74" s="34"/>
      <c r="B74" s="34"/>
      <c r="C74" s="34"/>
      <c r="D74" s="38">
        <f>SUM(D68:D73)</f>
        <v>0</v>
      </c>
    </row>
    <row r="75" ht="38.25" customHeight="1">
      <c r="A75" s="69" t="s">
        <v>60</v>
      </c>
      <c r="B75" s="8"/>
      <c r="C75" s="8"/>
      <c r="D75" s="9"/>
    </row>
    <row r="76" ht="15.75" customHeight="1">
      <c r="D76" s="52"/>
    </row>
    <row r="77" ht="15.75" customHeight="1"/>
    <row r="78" ht="15.75" customHeight="1">
      <c r="A78" s="66" t="s">
        <v>61</v>
      </c>
      <c r="B78" s="8"/>
      <c r="C78" s="8"/>
      <c r="D78" s="9"/>
    </row>
    <row r="79" ht="15.75" customHeight="1">
      <c r="A79" s="67" t="s">
        <v>9</v>
      </c>
      <c r="B79" s="67" t="s">
        <v>62</v>
      </c>
      <c r="C79" s="67" t="s">
        <v>63</v>
      </c>
      <c r="D79" s="70" t="s">
        <v>64</v>
      </c>
    </row>
    <row r="80" ht="15.75" customHeight="1">
      <c r="A80" s="71" t="s">
        <v>65</v>
      </c>
      <c r="B80" s="72"/>
      <c r="C80" s="37"/>
      <c r="D80" s="38">
        <f t="shared" ref="D80:D96" si="6">C80*0.2</f>
        <v>0</v>
      </c>
    </row>
    <row r="81" ht="15.75" customHeight="1">
      <c r="A81" s="71" t="s">
        <v>66</v>
      </c>
      <c r="B81" s="72"/>
      <c r="C81" s="37"/>
      <c r="D81" s="38">
        <f t="shared" si="6"/>
        <v>0</v>
      </c>
    </row>
    <row r="82" ht="15.75" customHeight="1">
      <c r="A82" s="71" t="s">
        <v>67</v>
      </c>
      <c r="B82" s="72"/>
      <c r="C82" s="37"/>
      <c r="D82" s="38">
        <f t="shared" si="6"/>
        <v>0</v>
      </c>
    </row>
    <row r="83" ht="15.75" customHeight="1">
      <c r="A83" s="71" t="s">
        <v>68</v>
      </c>
      <c r="B83" s="72"/>
      <c r="C83" s="37"/>
      <c r="D83" s="38">
        <f t="shared" si="6"/>
        <v>0</v>
      </c>
    </row>
    <row r="84" ht="15.75" customHeight="1">
      <c r="A84" s="71" t="s">
        <v>69</v>
      </c>
      <c r="B84" s="72"/>
      <c r="C84" s="37"/>
      <c r="D84" s="38">
        <f t="shared" si="6"/>
        <v>0</v>
      </c>
    </row>
    <row r="85" ht="15.75" customHeight="1">
      <c r="A85" s="71" t="s">
        <v>70</v>
      </c>
      <c r="B85" s="72"/>
      <c r="C85" s="37"/>
      <c r="D85" s="38">
        <f t="shared" si="6"/>
        <v>0</v>
      </c>
    </row>
    <row r="86" ht="15.75" customHeight="1">
      <c r="A86" s="71" t="s">
        <v>71</v>
      </c>
      <c r="B86" s="72"/>
      <c r="C86" s="37"/>
      <c r="D86" s="38">
        <f t="shared" si="6"/>
        <v>0</v>
      </c>
    </row>
    <row r="87" ht="15.75" customHeight="1">
      <c r="A87" s="71" t="s">
        <v>72</v>
      </c>
      <c r="B87" s="72"/>
      <c r="C87" s="37"/>
      <c r="D87" s="38">
        <f t="shared" si="6"/>
        <v>0</v>
      </c>
    </row>
    <row r="88" ht="15.75" customHeight="1">
      <c r="A88" s="71" t="s">
        <v>73</v>
      </c>
      <c r="B88" s="72"/>
      <c r="C88" s="37"/>
      <c r="D88" s="38">
        <f t="shared" si="6"/>
        <v>0</v>
      </c>
    </row>
    <row r="89" ht="15.75" customHeight="1">
      <c r="A89" s="71" t="s">
        <v>74</v>
      </c>
      <c r="B89" s="72"/>
      <c r="C89" s="37"/>
      <c r="D89" s="38">
        <f t="shared" si="6"/>
        <v>0</v>
      </c>
    </row>
    <row r="90" ht="15.75" customHeight="1">
      <c r="A90" s="71" t="s">
        <v>75</v>
      </c>
      <c r="B90" s="72"/>
      <c r="C90" s="37"/>
      <c r="D90" s="38">
        <f t="shared" si="6"/>
        <v>0</v>
      </c>
    </row>
    <row r="91" ht="15.75" customHeight="1">
      <c r="A91" s="71" t="s">
        <v>76</v>
      </c>
      <c r="B91" s="72"/>
      <c r="C91" s="37"/>
      <c r="D91" s="38">
        <f t="shared" si="6"/>
        <v>0</v>
      </c>
    </row>
    <row r="92" ht="15.75" customHeight="1">
      <c r="A92" s="71" t="s">
        <v>77</v>
      </c>
      <c r="B92" s="72"/>
      <c r="C92" s="37"/>
      <c r="D92" s="38">
        <f t="shared" si="6"/>
        <v>0</v>
      </c>
    </row>
    <row r="93" ht="15.75" customHeight="1">
      <c r="A93" s="71" t="s">
        <v>78</v>
      </c>
      <c r="B93" s="72"/>
      <c r="C93" s="37"/>
      <c r="D93" s="38">
        <f t="shared" si="6"/>
        <v>0</v>
      </c>
    </row>
    <row r="94" ht="15.75" customHeight="1">
      <c r="A94" s="71" t="s">
        <v>79</v>
      </c>
      <c r="B94" s="72"/>
      <c r="C94" s="37"/>
      <c r="D94" s="38">
        <f t="shared" si="6"/>
        <v>0</v>
      </c>
    </row>
    <row r="95" ht="15.75" customHeight="1">
      <c r="A95" s="71" t="s">
        <v>80</v>
      </c>
      <c r="B95" s="72"/>
      <c r="C95" s="37"/>
      <c r="D95" s="38">
        <f t="shared" si="6"/>
        <v>0</v>
      </c>
    </row>
    <row r="96" ht="15.75" customHeight="1">
      <c r="A96" s="71" t="s">
        <v>81</v>
      </c>
      <c r="B96" s="72"/>
      <c r="C96" s="37"/>
      <c r="D96" s="38">
        <f t="shared" si="6"/>
        <v>0</v>
      </c>
    </row>
    <row r="97" ht="15.75" customHeight="1">
      <c r="A97" s="71" t="s">
        <v>82</v>
      </c>
      <c r="B97" s="72"/>
      <c r="C97" s="37"/>
      <c r="D97" s="38"/>
    </row>
    <row r="98" ht="15.75" customHeight="1">
      <c r="A98" s="71" t="s">
        <v>82</v>
      </c>
      <c r="B98" s="72"/>
      <c r="C98" s="37"/>
      <c r="D98" s="38"/>
    </row>
    <row r="99" ht="15.75" customHeight="1">
      <c r="A99" s="71" t="s">
        <v>82</v>
      </c>
      <c r="B99" s="72"/>
      <c r="C99" s="37"/>
      <c r="D99" s="38"/>
    </row>
    <row r="100" ht="15.75" customHeight="1">
      <c r="A100" s="71" t="s">
        <v>82</v>
      </c>
      <c r="B100" s="72"/>
      <c r="C100" s="73"/>
      <c r="D100" s="38">
        <f>C100*0.2</f>
        <v>0</v>
      </c>
    </row>
    <row r="101" ht="15.75" customHeight="1">
      <c r="D101" s="74">
        <f>SUM(D80:D100)</f>
        <v>0</v>
      </c>
    </row>
    <row r="102" ht="45.75" customHeight="1">
      <c r="A102" s="69" t="s">
        <v>83</v>
      </c>
      <c r="B102" s="8"/>
      <c r="C102" s="8"/>
      <c r="D102" s="9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:G1"/>
    <mergeCell ref="A3:E3"/>
    <mergeCell ref="A4:E4"/>
    <mergeCell ref="A5:E5"/>
    <mergeCell ref="A6:E6"/>
    <mergeCell ref="A8:B8"/>
    <mergeCell ref="A9:B9"/>
    <mergeCell ref="A12:A13"/>
    <mergeCell ref="A15:B15"/>
    <mergeCell ref="C15:E15"/>
    <mergeCell ref="A16:B16"/>
    <mergeCell ref="C16:E16"/>
    <mergeCell ref="A21:E21"/>
    <mergeCell ref="A32:E32"/>
    <mergeCell ref="B45:D45"/>
    <mergeCell ref="C50:D50"/>
    <mergeCell ref="A52:G52"/>
    <mergeCell ref="A66:D66"/>
    <mergeCell ref="A75:D75"/>
    <mergeCell ref="A78:D78"/>
    <mergeCell ref="A102:D102"/>
    <mergeCell ref="A33:E33"/>
    <mergeCell ref="A37:B37"/>
    <mergeCell ref="B40:D40"/>
    <mergeCell ref="B41:D41"/>
    <mergeCell ref="B42:D42"/>
    <mergeCell ref="B43:D43"/>
    <mergeCell ref="B44:D44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