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Sintético" sheetId="1" state="visible" r:id="rId3"/>
    <sheet name="CPUs" sheetId="2" state="visible" r:id="rId4"/>
    <sheet name="cronograma_modelo" sheetId="3" state="visible" r:id="rId5"/>
    <sheet name="BDI" sheetId="4" state="hidden" r:id="rId6"/>
    <sheet name="bdi_modelo" sheetId="5" state="visible" r:id="rId7"/>
  </sheets>
  <externalReferences>
    <externalReference r:id="rId8"/>
  </externalReferences>
  <definedNames>
    <definedName function="false" hidden="false" localSheetId="3" name="_xlnm.Print_Area" vbProcedure="false">BDI!$B$1:$S$42</definedName>
    <definedName function="false" hidden="false" localSheetId="0" name="_xlnm.Print_Titles" vbProcedure="false">'repeated header'!$4:$4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<sst xmlns="http://schemas.openxmlformats.org/spreadsheetml/2006/main" count="7919" uniqueCount="1089">
  <si>
    <t xml:space="preserve">Obra</t>
  </si>
  <si>
    <t xml:space="preserve">Bancos</t>
  </si>
  <si>
    <t xml:space="preserve">B.D.I.</t>
  </si>
  <si>
    <t xml:space="preserve">Encargos Sociais</t>
  </si>
  <si>
    <t xml:space="preserve">Execução do remanescente da obra da primeira etapa das Residências Universitárias do Campus das Auroras da Universidade da Integração Internacional da Lusofonia Afro-Brasileira</t>
  </si>
  <si>
    <t xml:space="preserve">SINAPI - 08/2024 - Ceará
ORSE - 06/2024 - Sergipe
SEINFRA - 028 - Ceará
</t>
  </si>
  <si>
    <t xml:space="preserve">Não Desonerado: 
Horista: 115,02%
Mensalista: 71,66%</t>
  </si>
  <si>
    <t xml:space="preserve">Orçamento Sintético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</si>
  <si>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</si>
  <si>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</si>
  <si>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</si>
  <si>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</si>
  <si>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</si>
  <si>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</si>
  <si>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</t>
  </si>
  <si>
    <t xml:space="preserve">Valor Unit com BDI</t>
  </si>
  <si>
    <t xml:space="preserve">Total</t>
  </si>
  <si>
    <t xml:space="preserve"> 1 </t>
  </si>
  <si>
    <t xml:space="preserve">SERVIÇOS TÉCNICOS - PROFISSIONAIS</t>
  </si>
  <si>
    <t xml:space="preserve"> 1.1 </t>
  </si>
  <si>
    <t xml:space="preserve"> CP-UNILAB 0021 </t>
  </si>
  <si>
    <t xml:space="preserve">Próprio</t>
  </si>
  <si>
    <t xml:space="preserve">ADMINISTRAÇÃO DE OBRA DE PEQUENO PORTE (ENGENHEIRO, MESTRE E VIGIA)</t>
  </si>
  <si>
    <t xml:space="preserve">MÊS</t>
  </si>
  <si>
    <t xml:space="preserve"> 2 </t>
  </si>
  <si>
    <t xml:space="preserve">SERVIÇOS PRELIMINARES</t>
  </si>
  <si>
    <t xml:space="preserve"> 2.1 </t>
  </si>
  <si>
    <t xml:space="preserve"> 97634 </t>
  </si>
  <si>
    <t xml:space="preserve">SINAPI</t>
  </si>
  <si>
    <t xml:space="preserve">DEMOLIÇÃO DE REVESTIMENTO CERÂMICO, DE FORMA MECANIZADA COM MARTELETE, SEM REAPROVEITAMENTO. AF_09/2023</t>
  </si>
  <si>
    <t xml:space="preserve">m²</t>
  </si>
  <si>
    <t xml:space="preserve"> 2.2 </t>
  </si>
  <si>
    <t xml:space="preserve"> C1070 </t>
  </si>
  <si>
    <t xml:space="preserve">SEINFRA</t>
  </si>
  <si>
    <t xml:space="preserve">DEMOLIÇÃO DE REVESTIMENTO C/ARGAMASSA</t>
  </si>
  <si>
    <t xml:space="preserve"> 3 </t>
  </si>
  <si>
    <t xml:space="preserve">ALVENARIA DE VEDAÇÃO</t>
  </si>
  <si>
    <t xml:space="preserve"> 3.1 </t>
  </si>
  <si>
    <t xml:space="preserve"> 103332 </t>
  </si>
  <si>
    <t xml:space="preserve">ALVENARIA DE VEDAÇÃO DE BLOCOS CERÂMICOS FURADOS NA HORIZONTAL DE 9X14X19 CM (ESPESSURA 9 CM) E ARGAMASSA DE ASSENTAMENTO COM PREPARO EM BETONEIRA. AF_12/2021</t>
  </si>
  <si>
    <t xml:space="preserve"> 3.2 </t>
  </si>
  <si>
    <t xml:space="preserve"> 96114 </t>
  </si>
  <si>
    <t xml:space="preserve">FORRO EM DRYWALL, PARA AMBIENTES COMERCIAIS, INCLUSIVE ESTRUTURA BIRECIONAL DE FIXAÇÃO. AF_08/2023_PS</t>
  </si>
  <si>
    <t xml:space="preserve"> 101157 </t>
  </si>
  <si>
    <t xml:space="preserve">ALVENARIA DE VEDAÇÃO DE BLOCOS DE GESSO DE 7X50X66CM (ESPESSURA 7CM). AF_05/2020</t>
  </si>
  <si>
    <t xml:space="preserve"> 3.3 </t>
  </si>
  <si>
    <t xml:space="preserve"> 96486 </t>
  </si>
  <si>
    <t xml:space="preserve">FORRO EM RÉGUAS DE PVC, LISO, PARA AMBIENTES COMERCIAIS, INCLUSIVE ESTRUTURA BIDIRECIONAL DE FIXAÇÃO. AF_08/2023_PS</t>
  </si>
  <si>
    <t xml:space="preserve"> 4 </t>
  </si>
  <si>
    <t xml:space="preserve">REVESTIMENTO DE PAREDES INTERNAS E EXTERNAS</t>
  </si>
  <si>
    <t xml:space="preserve"> 4.1 </t>
  </si>
  <si>
    <t xml:space="preserve"> 104411 </t>
  </si>
  <si>
    <t xml:space="preserve">CHAPISCO APLICADO EM ALVENARIA E ESTRUTURAS DE CONCRETO INTERNAS, COM EQUIPAMENTO DE PROJEÇÃO.  ARGAMASSA TRAÇO 1:3 COM PREPARO EM BETONEIRA 400 L. AF_10/2022</t>
  </si>
  <si>
    <t xml:space="preserve"> 4.2 </t>
  </si>
  <si>
    <t xml:space="preserve"> C3121 </t>
  </si>
  <si>
    <t xml:space="preserve">REBOCO C/ ARGAMASSA DE CIMENTO E AREIA PENEIRADA, TRAÇO 1:6</t>
  </si>
  <si>
    <t xml:space="preserve"> 4.3 </t>
  </si>
  <si>
    <t xml:space="preserve"> 87827 </t>
  </si>
  <si>
    <t xml:space="preserve">EMBOÇO OU MASSA ÚNICA EM ARGAMASSA TRAÇO 1:2:8, PREPARO MANUAL, APLICADA MANUALMENTE NAS PAREDES INTERNAS DA SACADA, ESPESSURA DE 25 MM, SEM USO DE TELA METÁLICA DE REFORÇO CONTRA FISSURAÇÃO. AF_08/2022</t>
  </si>
  <si>
    <t xml:space="preserve"> 4.4 </t>
  </si>
  <si>
    <t xml:space="preserve"> 87269 </t>
  </si>
  <si>
    <t xml:space="preserve">REVESTIMENTO CERÂMICO PARA PAREDES INTERNAS COM PLACAS TIPO ESMALTADA DE DIMENSÕES 25X35 CM APLICADAS NA ALTURA INTEIRA DAS PAREDES. AF_02/2023_PE</t>
  </si>
  <si>
    <t xml:space="preserve"> 4.5 </t>
  </si>
  <si>
    <t xml:space="preserve"> C1123 </t>
  </si>
  <si>
    <t xml:space="preserve">REJUNTAMENTO C/ ARG. PRÉ-FABRICADA, JUNTA ATÉ 2mm EM CERÂMICA, ACIMA DE 30x30 cm (900 cm²) E PORCELANATOS (PAREDE/PISO)</t>
  </si>
  <si>
    <t xml:space="preserve"> 5 </t>
  </si>
  <si>
    <t xml:space="preserve">PISOS</t>
  </si>
  <si>
    <t xml:space="preserve"> 5.1 </t>
  </si>
  <si>
    <t xml:space="preserve"> 94992 </t>
  </si>
  <si>
    <t xml:space="preserve">EXECUÇÃO DE PASSEIO (CALÇADA) OU PISO DE CONCRETO COM CONCRETO MOLDADO IN LOCO, FEITO EM OBRA, ACABAMENTO CONVENCIONAL, ESPESSURA 6 CM, ARMADO. AF_08/2022</t>
  </si>
  <si>
    <t xml:space="preserve"> 5.2 </t>
  </si>
  <si>
    <t xml:space="preserve"> 87250 </t>
  </si>
  <si>
    <t xml:space="preserve">REVESTIMENTO CERÂMICO PARA PISO COM PLACAS TIPO ESMALTADA DE DIMENSÕES 45X45 CM APLICADA EM AMBIENTES DE ÁREA ENTRE 5 M2 E 10 M2. AF_02/2023_PE</t>
  </si>
  <si>
    <t xml:space="preserve"> 5.3 </t>
  </si>
  <si>
    <t xml:space="preserve"> 6 </t>
  </si>
  <si>
    <t xml:space="preserve">ESQUADRIAS</t>
  </si>
  <si>
    <t xml:space="preserve"> 6.1 </t>
  </si>
  <si>
    <t xml:space="preserve"> 94572 </t>
  </si>
  <si>
    <t xml:space="preserve">JANELA DE ALUMÍNIO DE CORRER COM 3 FOLHAS (2 VENEZIANAS E 1 PARA VIDRO), COM VIDROS, BATENTE E FERRAGENS. EXCLUSIVE ACABAMENTO, ALIZAR E CONTRAMARCO. FORNECIMENTO E INSTALAÇÃO. AF_12/2019</t>
  </si>
  <si>
    <t xml:space="preserve"> 6.2 </t>
  </si>
  <si>
    <t xml:space="preserve"> C3659 </t>
  </si>
  <si>
    <t xml:space="preserve">PORTÃO DE METALON E BARRA CHATA DE FERRO C/FECHADURA E DOBRADIÇA, INCLUS. PINTURA ESMALTE SINTÉTICO</t>
  </si>
  <si>
    <t xml:space="preserve"> 6.3 </t>
  </si>
  <si>
    <t xml:space="preserve"> 91306 </t>
  </si>
  <si>
    <t xml:space="preserve">FECHADURA DE EMBUTIR PARA PORTAS INTERNAS, COMPLETA, ACABAMENTO PADRÃO MÉDIO, COM EXECUÇÃO DE FURO - FORNECIMENTO E INSTALAÇÃO. AF_12/2019</t>
  </si>
  <si>
    <t xml:space="preserve">UN</t>
  </si>
  <si>
    <t xml:space="preserve"> 6.4 </t>
  </si>
  <si>
    <t xml:space="preserve"> 91305 </t>
  </si>
  <si>
    <t xml:space="preserve">FECHADURA DE EMBUTIR PARA PORTA DE BANHEIRO, COMPLETA, ACABAMENTO PADRÃO POPULAR, INCLUSO EXECUÇÃO DE FURO - FORNECIMENTO E INSTALAÇÃO. AF_12/2019</t>
  </si>
  <si>
    <t xml:space="preserve"> 6.5 </t>
  </si>
  <si>
    <t xml:space="preserve"> C1365 </t>
  </si>
  <si>
    <t xml:space="preserve">FERROLHO DE SOBREPOR OU EMBUTIR MÉDIO</t>
  </si>
  <si>
    <t xml:space="preserve"> 6.6 </t>
  </si>
  <si>
    <t xml:space="preserve"> C1987 </t>
  </si>
  <si>
    <t xml:space="preserve">PORTA INTERNA DE CEDRO LISA COMPLETA UMA FOLHA (0.80X 2.10)m</t>
  </si>
  <si>
    <t xml:space="preserve"> 7 </t>
  </si>
  <si>
    <t xml:space="preserve">INSTALAÇÕES HIDRÁULICAS</t>
  </si>
  <si>
    <t xml:space="preserve"> 7.1 </t>
  </si>
  <si>
    <t xml:space="preserve"> 94497 </t>
  </si>
  <si>
    <t xml:space="preserve">REGISTRO DE GAVETA BRUTO, LATÃO, ROSCÁVEL, 1 1/2" - FORNECIMENTO E INSTALAÇÃO. AF_08/2021</t>
  </si>
  <si>
    <t xml:space="preserve"> 7.2 </t>
  </si>
  <si>
    <t xml:space="preserve"> CP-UNILAB 0020 </t>
  </si>
  <si>
    <t xml:space="preserve">SERVIÇO DE INSTALAÇÃO DE TUBOS DE PVC, SOLDÁVEL, ÁGUA FRIA, DN 40 MM (INSTALADO EM PRUMADA), INCLUSIVE CONEXÕES, CORTES E FIXAÇÕES, PARA PRÉDIOS</t>
  </si>
  <si>
    <t xml:space="preserve">M</t>
  </si>
  <si>
    <t xml:space="preserve"> 7.3 </t>
  </si>
  <si>
    <t xml:space="preserve"> 100853 </t>
  </si>
  <si>
    <t xml:space="preserve">TORNEIRA CROMADA DE MESA PARA LAVATORIO, TIPO MONOCOMANDO. AF_01/2020</t>
  </si>
  <si>
    <t xml:space="preserve"> 7.4 </t>
  </si>
  <si>
    <t xml:space="preserve"> 86909 </t>
  </si>
  <si>
    <t xml:space="preserve">TORNEIRA CROMADA TUBO MÓVEL, DE MESA, 1/2" OU 3/4", PARA PIA DE COZINHA, PADRÃO ALTO - FORNECIMENTO E INSTALAÇÃO. AF_01/2020</t>
  </si>
  <si>
    <t xml:space="preserve"> 7.5 </t>
  </si>
  <si>
    <t xml:space="preserve"> 86877 </t>
  </si>
  <si>
    <t xml:space="preserve">VÁLVULA EM METAL CROMADO 1.1/2" X 1.1/2" PARA TANQUE OU LAVATÓRIO, COM OU SEM LADRÃO - FORNECIMENTO E INSTALAÇÃO. AF_01/2020</t>
  </si>
  <si>
    <t xml:space="preserve"> 7.6 </t>
  </si>
  <si>
    <t xml:space="preserve"> 86935 </t>
  </si>
  <si>
    <t xml:space="preserve">CUBA DE EMBUTIR DE AÇO INOXIDÁVEL MÉDIA, INCLUSO VÁLVULA TIPO AMERICANA EM METAL CROMADO E SIFÃO FLEXÍVEL EM PVC - FORNECIMENTO E INSTALAÇÃO. AF_01/2020</t>
  </si>
  <si>
    <t xml:space="preserve"> 7.7 </t>
  </si>
  <si>
    <t xml:space="preserve"> 94498 </t>
  </si>
  <si>
    <t xml:space="preserve">REGISTRO DE GAVETA BRUTO, LATÃO, ROSCÁVEL, 2" - FORNECIMENTO E INSTALAÇÃO. AF_08/2021</t>
  </si>
  <si>
    <t xml:space="preserve"> 8 </t>
  </si>
  <si>
    <t xml:space="preserve">INSTALAÇÕES SANITÁRIAS</t>
  </si>
  <si>
    <t xml:space="preserve"> 8.1 </t>
  </si>
  <si>
    <t xml:space="preserve"> C1151 </t>
  </si>
  <si>
    <t xml:space="preserve">DUCHA P/ WC CROMADO (INSTALADO)</t>
  </si>
  <si>
    <t xml:space="preserve"> 8.2 </t>
  </si>
  <si>
    <t xml:space="preserve"> 100849 </t>
  </si>
  <si>
    <t xml:space="preserve">ASSENTO SANITÁRIO CONVENCIONAL - FORNECIMENTO E INSTALACAO. AF_01/2020</t>
  </si>
  <si>
    <t xml:space="preserve"> 8.3 </t>
  </si>
  <si>
    <t xml:space="preserve"> 86883 </t>
  </si>
  <si>
    <t xml:space="preserve">SIFÃO DO TIPO FLEXÍVEL EM PVC 1  X 1.1/2  - FORNECIMENTO E INSTALAÇÃO. AF_01/2020</t>
  </si>
  <si>
    <t xml:space="preserve"> 8.4 </t>
  </si>
  <si>
    <t xml:space="preserve"> C3585 </t>
  </si>
  <si>
    <t xml:space="preserve">MUTIRÃO MISTO - CAIXA SIFONADA 150X150X50cm COM GRELHA</t>
  </si>
  <si>
    <t xml:space="preserve"> 8.5 </t>
  </si>
  <si>
    <t xml:space="preserve"> C1898 </t>
  </si>
  <si>
    <t xml:space="preserve">PEÇAS DE APOIO DEFICIENTES C/TUBO INOX  P/WC</t>
  </si>
  <si>
    <t xml:space="preserve"> 9 </t>
  </si>
  <si>
    <t xml:space="preserve">INSTALAÇÕES ELÉTRICAS</t>
  </si>
  <si>
    <t xml:space="preserve"> 9.1 </t>
  </si>
  <si>
    <t xml:space="preserve"> 92980 </t>
  </si>
  <si>
    <t xml:space="preserve">CABO DE COBRE FLEXÍVEL ISOLADO, 10 MM², ANTI-CHAMA 0,6/1,0 KV, PARA DISTRIBUIÇÃO - FORNECIMENTO E INSTALAÇÃO. AF_10/2020</t>
  </si>
  <si>
    <t xml:space="preserve"> 9.2 </t>
  </si>
  <si>
    <t xml:space="preserve"> C1194 </t>
  </si>
  <si>
    <t xml:space="preserve">ELETRODUTO PVC ROSC.INCL.CONEXOES D= 60mm (2")</t>
  </si>
  <si>
    <t xml:space="preserve"> 9.3 </t>
  </si>
  <si>
    <t xml:space="preserve"> C1196 </t>
  </si>
  <si>
    <t xml:space="preserve">ELETRODUTO PVC ROSC.INCL.CONEXÕES D= 25mm (3/4")</t>
  </si>
  <si>
    <t xml:space="preserve"> 9.4 </t>
  </si>
  <si>
    <t xml:space="preserve"> C1020 </t>
  </si>
  <si>
    <t xml:space="preserve">CURVA P/ELETRODUTO PVC ROSC. D= 25mm (3/4")</t>
  </si>
  <si>
    <t xml:space="preserve"> 9.5 </t>
  </si>
  <si>
    <t xml:space="preserve"> C1092 </t>
  </si>
  <si>
    <t xml:space="preserve">DISJUNTOR MONOPOLAR EM QUADRO DE DISTRIBUIÇÃO 10A</t>
  </si>
  <si>
    <t xml:space="preserve"> 9.6 </t>
  </si>
  <si>
    <t xml:space="preserve"> C1093 </t>
  </si>
  <si>
    <t xml:space="preserve">DISJUNTOR MONOPOLAR EM QUADRO DE DISTRIBUIÇÃO 16A</t>
  </si>
  <si>
    <t xml:space="preserve"> 9.7 </t>
  </si>
  <si>
    <t xml:space="preserve"> C1095 </t>
  </si>
  <si>
    <t xml:space="preserve">DISJUNTOR MONOPOLAR EM QUADRO DE DISTRIBUIÇÃO 20A</t>
  </si>
  <si>
    <t xml:space="preserve"> 9.8 </t>
  </si>
  <si>
    <t xml:space="preserve"> 93671 </t>
  </si>
  <si>
    <t xml:space="preserve">DISJUNTOR TRIPOLAR TIPO DIN, CORRENTE NOMINAL DE 32A - FORNECIMENTO E INSTALAÇÃO. AF_10/2020</t>
  </si>
  <si>
    <t xml:space="preserve"> 9.9 </t>
  </si>
  <si>
    <t xml:space="preserve"> C4562 </t>
  </si>
  <si>
    <t xml:space="preserve">DISPOSITIVO DE PROTEÇÃO CONTRA SURTOS DE TENSÃO - DPS</t>
  </si>
  <si>
    <t xml:space="preserve"> 9.10 </t>
  </si>
  <si>
    <t xml:space="preserve"> C4530 </t>
  </si>
  <si>
    <t xml:space="preserve">DISJUNTOR DIFERENCIAL DR-16A - 40A, 30mA</t>
  </si>
  <si>
    <t xml:space="preserve"> 9.11 </t>
  </si>
  <si>
    <t xml:space="preserve"> 101875 </t>
  </si>
  <si>
    <t xml:space="preserve">QUADRO DE DISTRIBUIÇÃO DE ENERGIA EM CHAPA DE AÇO GALVANIZADO, DE EMBUTIR, COM BARRAMENTO TRIFÁSICO, PARA 12 DISJUNTORES DIN 100A - FORNECIMENTO E INSTALAÇÃO. AF_10/2020</t>
  </si>
  <si>
    <t xml:space="preserve"> 9.12 </t>
  </si>
  <si>
    <t xml:space="preserve"> 102137 </t>
  </si>
  <si>
    <t xml:space="preserve">CHAVE DE BOIA AUTOMÁTICA SUPERIOR/INFERIOR 15A/250V - FORNECIMENTO E INSTALAÇÃO. AF_12/2020</t>
  </si>
  <si>
    <t xml:space="preserve"> 9.13 </t>
  </si>
  <si>
    <t xml:space="preserve"> 91959 </t>
  </si>
  <si>
    <t xml:space="preserve">INTERRUPTOR SIMPLES (2 MÓDULOS), 10A/250V, INCLUINDO SUPORTE E PLACA - FORNECIMENTO E INSTALAÇÃO. AF_03/2023</t>
  </si>
  <si>
    <t xml:space="preserve"> 9.14 </t>
  </si>
  <si>
    <t xml:space="preserve"> 92000 </t>
  </si>
  <si>
    <t xml:space="preserve">TOMADA BAIXA DE EMBUTIR (1 MÓDULO), 2P+T 10 A, INCLUINDO SUPORTE E PLACA - FORNECIMENTO E INSTALAÇÃO. AF_03/2023</t>
  </si>
  <si>
    <t xml:space="preserve"> 9.15 </t>
  </si>
  <si>
    <t xml:space="preserve"> 98307 </t>
  </si>
  <si>
    <t xml:space="preserve">TOMADA DE REDE RJ45 - FORNECIMENTO E INSTALAÇÃO. AF_11/2019</t>
  </si>
  <si>
    <t xml:space="preserve"> 9.16 </t>
  </si>
  <si>
    <t xml:space="preserve"> C2077 </t>
  </si>
  <si>
    <t xml:space="preserve">QUADRO DE DISTRIBUIÇÃO DE LUZ EMBUTIR ATE 6 DIVISÕES, C/BARRAMENTO</t>
  </si>
  <si>
    <t xml:space="preserve"> 9.17 </t>
  </si>
  <si>
    <t xml:space="preserve"> C2065 </t>
  </si>
  <si>
    <t xml:space="preserve">QUADRO DE COMANDO DE BOMBAS - COMPLETO</t>
  </si>
  <si>
    <t xml:space="preserve"> 9.18 </t>
  </si>
  <si>
    <t xml:space="preserve"> 91928 </t>
  </si>
  <si>
    <t xml:space="preserve">CABO DE COBRE FLEXÍVEL ISOLADO, 4 MM², ANTI-CHAMA 450/750 V, PARA CIRCUITOS TERMINAIS - FORNECIMENTO E INSTALAÇÃO. AF_03/2023</t>
  </si>
  <si>
    <t xml:space="preserve"> 9.19 </t>
  </si>
  <si>
    <t xml:space="preserve"> 91926 </t>
  </si>
  <si>
    <t xml:space="preserve">CABO DE COBRE FLEXÍVEL ISOLADO, 2,5 MM², ANTI-CHAMA 450/750 V, PARA CIRCUITOS TERMINAIS - FORNECIMENTO E INSTALAÇÃO. AF_03/2023</t>
  </si>
  <si>
    <t xml:space="preserve"> 9.20 </t>
  </si>
  <si>
    <t xml:space="preserve"> C1638 </t>
  </si>
  <si>
    <t xml:space="preserve">LUMINÁRIA FLUORESCENTE COMPLETA (2 X 32)W</t>
  </si>
  <si>
    <t xml:space="preserve"> 9.21 </t>
  </si>
  <si>
    <t xml:space="preserve"> C1661 </t>
  </si>
  <si>
    <t xml:space="preserve">LUMINÁRIA FLUORESCENTE COMPLETA ( 2 X 16 )W</t>
  </si>
  <si>
    <t xml:space="preserve"> 9.22 </t>
  </si>
  <si>
    <t xml:space="preserve"> C1155 </t>
  </si>
  <si>
    <t xml:space="preserve">DUTO PERFURADO - ELETROCALHA CHAPA DE AÇO (100X100)mm</t>
  </si>
  <si>
    <t xml:space="preserve"> 9.24 </t>
  </si>
  <si>
    <t xml:space="preserve"> C1024 </t>
  </si>
  <si>
    <t xml:space="preserve">CURVA P/ELETRODUTO PVC ROSC. D= 60mm (2")</t>
  </si>
  <si>
    <t xml:space="preserve"> 9.25 </t>
  </si>
  <si>
    <t xml:space="preserve"> 97668 </t>
  </si>
  <si>
    <t xml:space="preserve">ELETRODUTO FLEXÍVEL CORRUGADO, PEAD, DN 63 (2"), PARA REDE ENTERRADA DE DISTRIBUIÇÃO DE ENERGIA ELÉTRICA - FORNECIMENTO E INSTALAÇÃO. AF_12/2021</t>
  </si>
  <si>
    <t xml:space="preserve"> 10 </t>
  </si>
  <si>
    <t xml:space="preserve">PINTURA</t>
  </si>
  <si>
    <t xml:space="preserve"> 10.1 </t>
  </si>
  <si>
    <t xml:space="preserve"> C1208 </t>
  </si>
  <si>
    <t xml:space="preserve">EMASSAMENTO DE PAREDES INTERNAS 2 DEMÃOS C/MASSA DE PVA</t>
  </si>
  <si>
    <t xml:space="preserve"> 10.2 </t>
  </si>
  <si>
    <t xml:space="preserve"> 102520 </t>
  </si>
  <si>
    <t xml:space="preserve">PINTURA DE SINALIZAÇÃO VERTICAL DE SEGURANÇA, FAIXAS AMARELA E PRETA, APLICAÇÃO MANUAL, 2 DEMÃOS. AF_05/2021</t>
  </si>
  <si>
    <t xml:space="preserve"> 10.3 </t>
  </si>
  <si>
    <t xml:space="preserve"> 88489 </t>
  </si>
  <si>
    <t xml:space="preserve">PINTURA LÁTEX ACRÍLICA PREMIUM, APLICAÇÃO MANUAL EM PAREDES, DUAS DEMÃOS. AF_04/2023</t>
  </si>
  <si>
    <t xml:space="preserve"> 10.4 </t>
  </si>
  <si>
    <t xml:space="preserve"> 104639 </t>
  </si>
  <si>
    <t xml:space="preserve">PINTURA LÁTEX ACRÍLICA ECONÔMICA, APLICAÇÃO MANUAL EM TETO, DUAS DEMÃOS. AF_04/2023</t>
  </si>
  <si>
    <t xml:space="preserve"> 10.5 </t>
  </si>
  <si>
    <t xml:space="preserve"> 100739 </t>
  </si>
  <si>
    <t xml:space="preserve">PINTURA COM TINTA ALQUÍDICA DE ACABAMENTO (ESMALTE SINTÉTICO ACETINADO) PULVERIZADA SOBRE PERFIL METÁLICO EXECUTADO EM FÁBRICA (POR DEMÃO). AF_01/2020_PE</t>
  </si>
  <si>
    <t xml:space="preserve"> 11 </t>
  </si>
  <si>
    <t xml:space="preserve">LOUÇAS, METAIS E ACESSÓRIOS SANITÁRIOS</t>
  </si>
  <si>
    <t xml:space="preserve"> 11.1 </t>
  </si>
  <si>
    <t xml:space="preserve"> C4069 </t>
  </si>
  <si>
    <t xml:space="preserve">BANCADA DE GRANITO (OUTRAS CORES) ESP. = 2cm (COLOCADO)</t>
  </si>
  <si>
    <t xml:space="preserve"> 11.2 </t>
  </si>
  <si>
    <t xml:space="preserve"> C3004 </t>
  </si>
  <si>
    <t xml:space="preserve">LAVATÓRIO DE LOUÇA BRANCA S/COLUNA C/TORNEIRA DE METAL E ACESSÓRIOS - PADRÃO POPULAR</t>
  </si>
  <si>
    <t xml:space="preserve"> 12 </t>
  </si>
  <si>
    <t xml:space="preserve">INSTALAÇÕES DE COMBATE A INCÊNDIO</t>
  </si>
  <si>
    <t xml:space="preserve"> 12.1 </t>
  </si>
  <si>
    <t xml:space="preserve"> C4304 </t>
  </si>
  <si>
    <t xml:space="preserve">HIDRANTE DE PISO</t>
  </si>
  <si>
    <t xml:space="preserve"> 12.2 </t>
  </si>
  <si>
    <t xml:space="preserve"> 101909 </t>
  </si>
  <si>
    <t xml:space="preserve">EXTINTOR DE INCÊNDIO PORTÁTIL COM CARGA DE PQS DE 6 KG, CLASSE BC - FORNECIMENTO E INSTALAÇÃO. AF_10/2020_PE</t>
  </si>
  <si>
    <t xml:space="preserve"> 12.3 </t>
  </si>
  <si>
    <t xml:space="preserve"> 92367 </t>
  </si>
  <si>
    <t xml:space="preserve">TUBO DE AÇO GALVANIZADO COM COSTURA, CLASSE MÉDIA, DN 65 (2 1/2"), CONEXÃO ROSQUEADA, INSTALADO EM REDE DE ALIMENTAÇÃO PARA HIDRANTE - FORNECIMENTO E INSTALAÇÃO. AF_10/2020</t>
  </si>
  <si>
    <t xml:space="preserve"> 12.4 </t>
  </si>
  <si>
    <t xml:space="preserve"> 96973 </t>
  </si>
  <si>
    <t xml:space="preserve">CORDOALHA DE COBRE NU 35 MM², NÃO ENTERRADA, COM ISOLADOR - FORNECIMENTO E INSTALAÇÃO. AF_08/2023</t>
  </si>
  <si>
    <t xml:space="preserve"> 12.5 </t>
  </si>
  <si>
    <t xml:space="preserve"> 96977 </t>
  </si>
  <si>
    <t xml:space="preserve">CORDOALHA DE COBRE NU 50 MM², ENTERRADA - FORNECIMENTO E INSTALAÇÃO. AF_08/2023</t>
  </si>
  <si>
    <t xml:space="preserve"> 12.6 </t>
  </si>
  <si>
    <t xml:space="preserve"> C0730 </t>
  </si>
  <si>
    <t xml:space="preserve">CENTRAL ALARME P/12 LAÇOS SUPERV., MOD.FIRE-LITE/SIMILAR</t>
  </si>
  <si>
    <t xml:space="preserve"> 12.7 </t>
  </si>
  <si>
    <t xml:space="preserve"> 104752 </t>
  </si>
  <si>
    <t xml:space="preserve">CONECTOR SPLIT-BOLT, PARA SPDA, PARA CABOS ATÉ 35 MM2 - FORNECIMENTO E INSTALAÇÃO. AF_08/2023</t>
  </si>
  <si>
    <t xml:space="preserve"> 12.8 </t>
  </si>
  <si>
    <t xml:space="preserve"> 104753 </t>
  </si>
  <si>
    <t xml:space="preserve">CONECTOR SPLIT-BOLT, PARA SPDA, PARA CABOS ATÉ 50 MM2 - FORNECIMENTO E INSTALAÇÃO. AF_08/2023</t>
  </si>
  <si>
    <t xml:space="preserve"> 12.9 </t>
  </si>
  <si>
    <t xml:space="preserve"> 104750 </t>
  </si>
  <si>
    <t xml:space="preserve">CONECTOR GRAMPO METÁLICO TIPO OLHAL, PARA SPDA, PARA HASTE DE ATERRAMENTO DE 5/8'' E CABOS DE 10 A 50 MM2 - FORNECIMENTO E INSTALAÇÃO. AF_08/2023</t>
  </si>
  <si>
    <t xml:space="preserve"> 12.10 </t>
  </si>
  <si>
    <t xml:space="preserve"> 96985 </t>
  </si>
  <si>
    <t xml:space="preserve">HASTE DE ATERRAMENTO, DIÂMETRO 5/8", COM 3 METROS - FORNECIMENTO E INSTALAÇÃO. AF_08/2023</t>
  </si>
  <si>
    <t xml:space="preserve"> 12.11 </t>
  </si>
  <si>
    <t xml:space="preserve"> C4041 </t>
  </si>
  <si>
    <t xml:space="preserve">DETETOR IÔNICO DE FUMAÇA, MONTAGEM DE TETO, C/ BASE ALIMENTAÇÃO 220VAC, UMA SAÍDA DIGITAL - INSTALADO</t>
  </si>
  <si>
    <t xml:space="preserve"> 12.12 </t>
  </si>
  <si>
    <t xml:space="preserve"> C0447 </t>
  </si>
  <si>
    <t xml:space="preserve">BOMBA CENTRÍFUGA DE 5 CV, INCLUSIVE MAT.DE SUCÇÃO</t>
  </si>
  <si>
    <t xml:space="preserve"> 12.13 </t>
  </si>
  <si>
    <t xml:space="preserve"> CP-UNILAB 0018 </t>
  </si>
  <si>
    <t xml:space="preserve">COMPLEMENTO P/ ABRIGO PARA HIDRANTE, 75X45X17CM, COM REGISTRO GLOBO ANGULAR 45 GRAUS 2 1/2", ADAPTADOR STORZ 2 1/2", MANGUEIRA DE INCÊNDIO 15M 2 1/2" E ESGUICHO EM LATÃO 2 1/2" - FORNECIMENTO E INSTALAÇÃO. AF_10/2020</t>
  </si>
  <si>
    <t xml:space="preserve"> 12.14 </t>
  </si>
  <si>
    <t xml:space="preserve"> 13047 </t>
  </si>
  <si>
    <t xml:space="preserve">ORSE</t>
  </si>
  <si>
    <t xml:space="preserve">Laudo de Vistoria de SPDA e ART com medição de resistência Ôhmica do solo, medição de continuidade elétrica, exclusive deslocamento de equipe técnica - Rev 01</t>
  </si>
  <si>
    <t xml:space="preserve">un</t>
  </si>
  <si>
    <t xml:space="preserve"> 13 </t>
  </si>
  <si>
    <t xml:space="preserve">COBERTA E IMPERMEABILIZAÇÃO</t>
  </si>
  <si>
    <t xml:space="preserve"> 13.1 </t>
  </si>
  <si>
    <t xml:space="preserve"> 98556 </t>
  </si>
  <si>
    <t xml:space="preserve">IMPERMEABILIZAÇÃO DE SUPERFÍCIE COM ARGAMASSA POLIMÉRICA / MEMBRANA ACRÍLICA, 4 DEMÃOS, REFORÇADA COM VÉU DE POLIÉSTER (MAV). AF_09/2023</t>
  </si>
  <si>
    <t xml:space="preserve"> 13.2 </t>
  </si>
  <si>
    <t xml:space="preserve"> 98577 </t>
  </si>
  <si>
    <t xml:space="preserve">TRATAMENTO DE JUNTA SERRADA, COM TARUGO DE POLIETILENO E SELANTE À BASE DE SILICONE. AF_09/2023</t>
  </si>
  <si>
    <t xml:space="preserve"> 13.3 </t>
  </si>
  <si>
    <t xml:space="preserve"> C5202 </t>
  </si>
  <si>
    <t xml:space="preserve">CUMEEIRA ONDULADA DE ALUMÍNIO</t>
  </si>
  <si>
    <t xml:space="preserve"> 13.4 </t>
  </si>
  <si>
    <t xml:space="preserve"> 100721 </t>
  </si>
  <si>
    <t xml:space="preserve">PINTURA COM TINTA ALQUÍDICA DE FUNDO (TIPO ZARCÃO) PULVERIZADA SOBRE SUPERFÍCIES METÁLICAS (EXCETO PERFIL) EXECUTADO EM OBRA (POR DEMÃO). AF_01/2020_PE</t>
  </si>
  <si>
    <t xml:space="preserve"> 13.5 </t>
  </si>
  <si>
    <t xml:space="preserve"> 100717 </t>
  </si>
  <si>
    <t xml:space="preserve">LIXAMENTO MANUAL EM SUPERFÍCIES METÁLICAS EM OBRA. AF_01/2020</t>
  </si>
  <si>
    <t xml:space="preserve"> 14 </t>
  </si>
  <si>
    <t xml:space="preserve">LIMPEZA DE OBRA</t>
  </si>
  <si>
    <t xml:space="preserve"> 14.2 </t>
  </si>
  <si>
    <t xml:space="preserve"> C1628 </t>
  </si>
  <si>
    <t xml:space="preserve">LIMPEZA GERAL</t>
  </si>
  <si>
    <t xml:space="preserve">Total sem BDI</t>
  </si>
  <si>
    <t xml:space="preserve">Total do BDI</t>
  </si>
  <si>
    <t xml:space="preserve">Total Geral</t>
  </si>
  <si>
    <t xml:space="preserve">_______________________________________________________________
Coordenação de Infraestrutura e Dessenvolvimento</t>
  </si>
  <si>
    <t xml:space="preserve">Composições Analíticas com Preço Unitário</t>
  </si>
  <si>
    <t xml:space="preserve">21,58%</t>
  </si>
  <si>
    <t xml:space="preserve">Composições Principais</t>
  </si>
  <si>
    <t xml:space="preserve">Tipo</t>
  </si>
  <si>
    <t xml:space="preserve">Composição</t>
  </si>
  <si>
    <t xml:space="preserve">ASTU - ASSENTAMENTO DE TUBOS E PECAS</t>
  </si>
  <si>
    <t xml:space="preserve">Composição Auxiliar</t>
  </si>
  <si>
    <t xml:space="preserve"> 93567 </t>
  </si>
  <si>
    <t xml:space="preserve">ENGENHEIRO CIVIL DE OBRA PLENO COM ENCARGOS COMPLEMENTARES</t>
  </si>
  <si>
    <t xml:space="preserve">SEDI - SERVIÇOS DIVERSOS</t>
  </si>
  <si>
    <t xml:space="preserve">MES</t>
  </si>
  <si>
    <t xml:space="preserve"> 94295 </t>
  </si>
  <si>
    <t xml:space="preserve">MESTRE DE OBRAS COM ENCARGOS COMPLEMENTARES</t>
  </si>
  <si>
    <t xml:space="preserve"> CP-UNILAB 0022 </t>
  </si>
  <si>
    <t xml:space="preserve">VIGIA NOTURNO COM ENCARGOS COMPLEMENTARES</t>
  </si>
  <si>
    <t xml:space="preserve">CANT - CANTEIRO DE OBRAS</t>
  </si>
  <si>
    <t xml:space="preserve">MO sem LS =&gt;</t>
  </si>
  <si>
    <t xml:space="preserve">LS =&gt;</t>
  </si>
  <si>
    <t xml:space="preserve">MO com LS =&gt;</t>
  </si>
  <si>
    <t xml:space="preserve">Valor do BDI =&gt;</t>
  </si>
  <si>
    <t xml:space="preserve">Valor com BDI =&gt;</t>
  </si>
  <si>
    <t xml:space="preserve">SERP - SERVIÇOS PRELIMINARES</t>
  </si>
  <si>
    <t xml:space="preserve"> 102274 </t>
  </si>
  <si>
    <t xml:space="preserve">MARTELO DEMOLIDOR ELÉTRICO, COM POTÊNCIA DE 2.000 W, 1.000 IMPACTOS POR MINUTO, PESO DE 30 KG -  CHI DIURNO. AF_01/2021</t>
  </si>
  <si>
    <t xml:space="preserve">CHOR - CUSTOS HORÁRIOS DE MÁQUINAS E EQUIPAMENTOS</t>
  </si>
  <si>
    <t xml:space="preserve">CHI</t>
  </si>
  <si>
    <t xml:space="preserve"> 102275 </t>
  </si>
  <si>
    <t xml:space="preserve">MARTELO DEMOLIDOR ELÉTRICO, COM POTÊNCIA DE 2.000 W, 1.000 IMPACTOS POR MINUTO, PESO DE 30 KG - CHP DIURNO. AF_01/2021</t>
  </si>
  <si>
    <t xml:space="preserve">CHP</t>
  </si>
  <si>
    <t xml:space="preserve"> 88256 </t>
  </si>
  <si>
    <t xml:space="preserve">AZULEJISTA OU LADRILHISTA COM ENCARGOS COMPLEMENTARES</t>
  </si>
  <si>
    <t xml:space="preserve">H</t>
  </si>
  <si>
    <t xml:space="preserve"> 88316 </t>
  </si>
  <si>
    <t xml:space="preserve">SERVENTE COM ENCARGOS COMPLEMENTARES</t>
  </si>
  <si>
    <t xml:space="preserve">DEMOLIÇÕES E RETIRADAS</t>
  </si>
  <si>
    <t xml:space="preserve">Insumo</t>
  </si>
  <si>
    <t xml:space="preserve"> I2391 </t>
  </si>
  <si>
    <t xml:space="preserve">PEDREIRO</t>
  </si>
  <si>
    <t xml:space="preserve">Mão de Obra</t>
  </si>
  <si>
    <t xml:space="preserve"> I2543 </t>
  </si>
  <si>
    <t xml:space="preserve">SERVENTE</t>
  </si>
  <si>
    <t xml:space="preserve">PARE - PAREDES/PAINEIS</t>
  </si>
  <si>
    <t xml:space="preserve"> 87292 </t>
  </si>
  <si>
    <t xml:space="preserve">ARGAMASSA TRAÇO 1:2:8 (EM VOLUME DE CIMENTO, CAL E AREIA MÉDIA ÚMIDA) PARA EMBOÇO/MASSA ÚNICA/ASSENTAMENTO DE ALVENARIA DE VEDAÇÃO, PREPARO MECÂNICO COM BETONEIRA 400 L. AF_08/2019</t>
  </si>
  <si>
    <t xml:space="preserve">m³</t>
  </si>
  <si>
    <t xml:space="preserve"> 88309 </t>
  </si>
  <si>
    <t xml:space="preserve">PEDREIRO COM ENCARGOS COMPLEMENTARES</t>
  </si>
  <si>
    <t xml:space="preserve"> 00007267 </t>
  </si>
  <si>
    <t xml:space="preserve">BLOCO CERAMICO / TIJOLO VAZADO PARA ALVENARIA DE VEDACAO, 6 FUROS NA HORIZONTAL, 9 X 14 X 19 CM (L X A X C)</t>
  </si>
  <si>
    <t xml:space="preserve">Material</t>
  </si>
  <si>
    <t xml:space="preserve"> 00034557 </t>
  </si>
  <si>
    <t xml:space="preserve">TELA DE ACO SOLDADA GALVANIZADA/ZINCADA PARA ALVENARIA, FIO D = *1,20 A 1,70* MM, MALHA 15 X 15 MM, (C X L) *50 X 7,5* CM</t>
  </si>
  <si>
    <t xml:space="preserve"> 00037395 </t>
  </si>
  <si>
    <t xml:space="preserve">PINO DE ACO COM FURO, HASTE = 27 MM (ACAO DIRETA)</t>
  </si>
  <si>
    <t xml:space="preserve">CENTO</t>
  </si>
  <si>
    <t xml:space="preserve">REVE - REVESTIMENTO E TRATAMENTO DE SUPERFÍCIES</t>
  </si>
  <si>
    <t xml:space="preserve"> 88278 </t>
  </si>
  <si>
    <t xml:space="preserve">MONTADOR DE ESTRUTURA METÁLICA COM ENCARGOS COMPLEMENTARES</t>
  </si>
  <si>
    <t xml:space="preserve"> 00039413 </t>
  </si>
  <si>
    <t xml:space="preserve">PLACA / CHAPA DE GESSO ACARTONADO, STANDARD (ST), COR BRANCA, E = 12,5 MM, 1200 X 2400 MM (L X C)</t>
  </si>
  <si>
    <t xml:space="preserve"> 00039427 </t>
  </si>
  <si>
    <t xml:space="preserve">PERFIL CANALETA, FORMATO C, EM ACO ZINCADO, PARA ESTRUTURA FORRO DRYWALL, E = 0,5 MM, *46 X 18* (L X H), COMPRIMENTO 3 M</t>
  </si>
  <si>
    <t xml:space="preserve"> 00039430 </t>
  </si>
  <si>
    <t xml:space="preserve">PENDURAL OU PRESILHA REGULADORA, EM ACO GALVANIZADO, COM CORPO, MOLA E REBITE, PARA PERFIL TIPO CANALETA DE ESTRUTURA EM FORROS DRYWALL</t>
  </si>
  <si>
    <t xml:space="preserve">Equipamento</t>
  </si>
  <si>
    <t xml:space="preserve"> 00039432 </t>
  </si>
  <si>
    <t xml:space="preserve">FITA DE PAPEL REFORCADA COM LAMINA DE METAL PARA REFORCO DE CANTOS DE CHAPA DE GESSO PARA DRYWALL</t>
  </si>
  <si>
    <t xml:space="preserve"> 00039434 </t>
  </si>
  <si>
    <t xml:space="preserve">MASSA DE REJUNTE EM PO PARA DRYWALL, A BASE DE GESSO, SECAGEM RAPIDA, PARA TRATAMENTO DE JUNTAS DE CHAPA DE GESSO (NECESSITA ADICAO DE AGUA)</t>
  </si>
  <si>
    <t xml:space="preserve">KG</t>
  </si>
  <si>
    <t xml:space="preserve"> 00039435 </t>
  </si>
  <si>
    <t xml:space="preserve">PARAFUSO DRY WALL, EM ACO FOSFATIZADO, CABECA TROMBETA E PONTA AGULHA (TA), COMPRIMENTO 25 MM</t>
  </si>
  <si>
    <t xml:space="preserve"> 00039443 </t>
  </si>
  <si>
    <t xml:space="preserve">PARAFUSO DRY WALL, EM ACO ZINCADO, CABECA LENTILHA E PONTA BROCA (LB), LARGURA 4,2 MM, COMPRIMENTO 13 MM</t>
  </si>
  <si>
    <t xml:space="preserve"> 00040547 </t>
  </si>
  <si>
    <t xml:space="preserve">PARAFUSO ZINCADO, AUTOBROCANTE, FLANGEADO, 4,2 MM X 19 MM</t>
  </si>
  <si>
    <t xml:space="preserve"> 00043131 </t>
  </si>
  <si>
    <t xml:space="preserve">ARAME GALVANIZADO 6 BWG, D = 5,16 MM (0,157 KG/M), OU 8 BWG, D = 4,19 MM (0,101 KG/M), OU 10 BWG, D = 3,40 MM (0,0713 KG/M)</t>
  </si>
  <si>
    <t xml:space="preserve"> 00034584 </t>
  </si>
  <si>
    <t xml:space="preserve">BLOCO DE GESSO VAZADO, BRANCO, E = *7* CM, DIMENSOES *67 X 50* CM</t>
  </si>
  <si>
    <t xml:space="preserve"> 00044324 </t>
  </si>
  <si>
    <t xml:space="preserve">GESSO COLA, EM PO, PARA FIXACAO DE MOLDURAS, SANCAS E BLOCOS DE GESSO</t>
  </si>
  <si>
    <t xml:space="preserve"> 00036225 </t>
  </si>
  <si>
    <t xml:space="preserve">FORRO DE PVC LISO, BRANCO, REGUA DE 20 CM, ESPESSURA DE 8 MM A 10 MM, COMPRIMENTO 6 M (SEM COLOCACAO)</t>
  </si>
  <si>
    <t xml:space="preserve"> 00040552 </t>
  </si>
  <si>
    <t xml:space="preserve">PARAFUSO, AUTO ATARRACHANTE, CABECA CHATA, FENDA SIMPLES, 1/4 (6,35 MM) X 25 MM</t>
  </si>
  <si>
    <t xml:space="preserve"> 87377 </t>
  </si>
  <si>
    <t xml:space="preserve">ARGAMASSA TRAÇO 1:3 (EM VOLUME DE CIMENTO E AREIA GROSSA ÚMIDA) PARA CHAPISCO CONVENCIONAL, PREPARO MANUAL. AF_08/2019</t>
  </si>
  <si>
    <t xml:space="preserve"> 90668 </t>
  </si>
  <si>
    <t xml:space="preserve">PROJETOR PNEUMÁTICO DE ARGAMASSA PARA CHAPISCO E REBOCO COM RECIPIENTE ACOPLADO, TIPO CANEQUINHA, COM COMPRESSOR DE AR REBOCÁVEL VAZÃO 89 PCM E MOTOR DIESEL DE 20 CV - CHP DIURNO. AF_05/2023</t>
  </si>
  <si>
    <t xml:space="preserve"> 90669 </t>
  </si>
  <si>
    <t xml:space="preserve">PROJETOR PNEUMÁTICO DE ARGAMASSA PARA CHAPISCO E REBOCO COM RECIPIENTE ACOPLADO, TIPO CANEQUINHA, COM COMPRESSOR DE AR REBOCÁVEL VAZÃO 89 PCM E MOTOR DIESEL DE 20 CV - CHI DIURNO. AF_05/2023</t>
  </si>
  <si>
    <t xml:space="preserve">ARGAMASSAS PARA PAREDES INTERNAS E EXTERNAS</t>
  </si>
  <si>
    <t xml:space="preserve"> C4430 </t>
  </si>
  <si>
    <t xml:space="preserve">ARGAMASSA DE CIMENTO E AREIA PEN. TRAÇO 1:6</t>
  </si>
  <si>
    <t xml:space="preserve">ARGAMASSA DE CIMENTO</t>
  </si>
  <si>
    <t xml:space="preserve"> 87369 </t>
  </si>
  <si>
    <t xml:space="preserve">ARGAMASSA TRAÇO 1:2:8 (EM VOLUME DE CIMENTO, CAL E AREIA MÉDIA ÚMIDA) PARA EMBOÇO/MASSA ÚNICA/ASSENTAMENTO DE ALVENARIA DE VEDAÇÃO, PREPARO MANUAL. AF_08/2019</t>
  </si>
  <si>
    <t xml:space="preserve"> 00000536 </t>
  </si>
  <si>
    <t xml:space="preserve">REVESTIMENTO EM CERAMICA ESMALTADA EXTRA, PEI MENOR OU IGUAL A 3, FORMATO MENOR OU IGUAL A 2025 CM2</t>
  </si>
  <si>
    <t xml:space="preserve"> 00001381 </t>
  </si>
  <si>
    <t xml:space="preserve">ARGAMASSA COLANTE AC I PARA CERAMICAS</t>
  </si>
  <si>
    <t xml:space="preserve"> 00034357 </t>
  </si>
  <si>
    <t xml:space="preserve">REJUNTE CIMENTICIO, QUALQUER COR</t>
  </si>
  <si>
    <t xml:space="preserve">ACABAMENTOS DE PAREDES INTERNAS E EXTERNAS</t>
  </si>
  <si>
    <t xml:space="preserve"> I0118 </t>
  </si>
  <si>
    <t xml:space="preserve">ARGAMASSA PRE-FABRICADA PARA REJUNTAMENTO</t>
  </si>
  <si>
    <t xml:space="preserve"> I1328 </t>
  </si>
  <si>
    <t xml:space="preserve">LADRILHISTA</t>
  </si>
  <si>
    <t xml:space="preserve">PISO - PISOS</t>
  </si>
  <si>
    <t xml:space="preserve"> 88262 </t>
  </si>
  <si>
    <t xml:space="preserve">CARPINTEIRO DE FORMAS COM ENCARGOS COMPLEMENTARES</t>
  </si>
  <si>
    <t xml:space="preserve"> 94964 </t>
  </si>
  <si>
    <t xml:space="preserve">CONCRETO FCK = 20MPA, TRAÇO 1:2,7:3 (EM MASSA SECA DE CIMENTO/ AREIA MÉDIA/ BRITA 1) - PREPARO MECÂNICO COM BETONEIRA 400 L. AF_05/2021</t>
  </si>
  <si>
    <t xml:space="preserve">FUES - FUNDAÇÕES E ESTRUTURAS</t>
  </si>
  <si>
    <t xml:space="preserve"> 00004517 </t>
  </si>
  <si>
    <t xml:space="preserve">SARRAFO *2,5 X 7,5* CM EM PINUS, MISTA OU EQUIVALENTE DA REGIAO - BRUTA</t>
  </si>
  <si>
    <t xml:space="preserve"> 00005068 </t>
  </si>
  <si>
    <t xml:space="preserve">PREGO DE ACO POLIDO COM CABECA 17 X 21 (2 X 11)</t>
  </si>
  <si>
    <t xml:space="preserve"> 00007156 </t>
  </si>
  <si>
    <t xml:space="preserve">TELA DE ACO SOLDADA NERVURADA, CA-60, Q-196, (3,11 KG/M2), DIAMETRO DO FIO = 5,0 MM, LARGURA = 2,45 M, ESPACAMENTO DA MALHA = 10 X 10 CM</t>
  </si>
  <si>
    <t xml:space="preserve"> 00001287 </t>
  </si>
  <si>
    <t xml:space="preserve">PISO EM CERAMICA ESMALTADA EXTRA, COR LISA, PEI MAIOR OU IGUAL A 4, FORMATO MENOR OU IGUAL A 2025 CM2</t>
  </si>
  <si>
    <t xml:space="preserve">ESQV - ESQUADRIAS/FERRAGENS/VIDROS</t>
  </si>
  <si>
    <t xml:space="preserve"> 00004377 </t>
  </si>
  <si>
    <t xml:space="preserve">PARAFUSO DE ACO ZINCADO COM ROSCA SOBERBA, CABECA CHATA E FENDA SIMPLES, DIAMETRO 4,2 MM, COMPRIMENTO * 32 * MM</t>
  </si>
  <si>
    <t xml:space="preserve"> 00039961 </t>
  </si>
  <si>
    <t xml:space="preserve">SILICONE ACETICO USO GERAL INCOLOR 280 G</t>
  </si>
  <si>
    <t xml:space="preserve"> 00044054 </t>
  </si>
  <si>
    <t xml:space="preserve">JANELA VENEZIANA DE CORRER, EM ALUMINIO PERFIL 25, 100 X 120 CM (A X L), 3 FLS (2 VENEZIANAS E 1 VIDRO), SEM BANDEIRA, ACABAMENTO BRANCO OU BRILHANTE, BATENTE DE 8 A 9 CM, COM VIDRO 4 MM, SEM GUARNICAO/ALIZAR</t>
  </si>
  <si>
    <t xml:space="preserve">ESQUADRIAS METÁLICAS</t>
  </si>
  <si>
    <t xml:space="preserve"> I0108 </t>
  </si>
  <si>
    <t xml:space="preserve">AREIA GROSSA</t>
  </si>
  <si>
    <t xml:space="preserve"> I0805 </t>
  </si>
  <si>
    <t xml:space="preserve">CIMENTO PORTLAND</t>
  </si>
  <si>
    <t xml:space="preserve"> I1530 </t>
  </si>
  <si>
    <t xml:space="preserve">MONTADOR</t>
  </si>
  <si>
    <t xml:space="preserve"> I6727 </t>
  </si>
  <si>
    <t xml:space="preserve">PORTÃO EM METALON E BARRA CHATA DE FERRO C/FECHADURA E DOBRADIÇAS, INCLUS. PINTURA ESMALTE SINTÉTICO (=1M2)</t>
  </si>
  <si>
    <t xml:space="preserve"> 88261 </t>
  </si>
  <si>
    <t xml:space="preserve">CARPINTEIRO DE ESQUADRIA COM ENCARGOS COMPLEMENTARES</t>
  </si>
  <si>
    <t xml:space="preserve"> 00003093 </t>
  </si>
  <si>
    <t xml:space="preserve">FECHADURA ROSETA REDONDA PARA PORTA INTERNA, EM ACO INOX (MAQUINA, TESTA E CONTRA-TESTA) E EM ZAMAC (MACANETA, LINGUETA E TRINCOS) COM ACABAMENTO CROMADO, MAQUINA DE 55 MM, INCLUINDO CHAVE TIPO INTERNA</t>
  </si>
  <si>
    <t xml:space="preserve">CJ</t>
  </si>
  <si>
    <t xml:space="preserve"> 00003097 </t>
  </si>
  <si>
    <t xml:space="preserve">FECHADURA ROSETA REDONDA PARA PORTA DE BANHEIRO, EM ACO INOX (MAQUINA, TESTA E CONTRA-TESTA) E EM ZAMAC (MACANETA, LINGUETA E TRINCOS) COM ACABAMENTO CROMADO, MAQUINA DE 40 MM, INCLUINDO CHAVE TIPO TRANQUETA</t>
  </si>
  <si>
    <t xml:space="preserve">OUTROS ELEMENTOS</t>
  </si>
  <si>
    <t xml:space="preserve"> I0041 </t>
  </si>
  <si>
    <t xml:space="preserve">AJUDANTE DE CARPINTEIRO</t>
  </si>
  <si>
    <t xml:space="preserve"> I1163 </t>
  </si>
  <si>
    <t xml:space="preserve">FERROLHO DE SOBREPOR OU EMBUTIR MEDIO</t>
  </si>
  <si>
    <t xml:space="preserve"> I1587 </t>
  </si>
  <si>
    <t xml:space="preserve">PARAFUSO PARA MADEIRA 1 3/4''X10MM</t>
  </si>
  <si>
    <t xml:space="preserve">ESQUADRIAS DE MADEIRA</t>
  </si>
  <si>
    <t xml:space="preserve"> I0109 </t>
  </si>
  <si>
    <t xml:space="preserve">AREIA MEDIA</t>
  </si>
  <si>
    <t xml:space="preserve"> I0209 </t>
  </si>
  <si>
    <t xml:space="preserve">BATENTE DE PEROBA (MADEIRA DE 1A QUALIDADE) PARA PORTA 1FL.</t>
  </si>
  <si>
    <t xml:space="preserve"> I0441 </t>
  </si>
  <si>
    <t xml:space="preserve">CAL HIDRATADA</t>
  </si>
  <si>
    <t xml:space="preserve"> I0498 </t>
  </si>
  <si>
    <t xml:space="preserve">CARPINTEIRO</t>
  </si>
  <si>
    <t xml:space="preserve"> I1031 </t>
  </si>
  <si>
    <t xml:space="preserve">DOBRADIÇA DE FERRO PARA PORTA INTERNA</t>
  </si>
  <si>
    <t xml:space="preserve"> I1155 </t>
  </si>
  <si>
    <t xml:space="preserve">FECHADURA COMPLETA PARA PORTA INTERNA</t>
  </si>
  <si>
    <t xml:space="preserve"> I1240 </t>
  </si>
  <si>
    <t xml:space="preserve">GUARNIÇÃO PEROBA (MADEIRA DE 1A QUALIDADE) 5CM PARA PORTA 1FL.</t>
  </si>
  <si>
    <t xml:space="preserve"> I1590 </t>
  </si>
  <si>
    <t xml:space="preserve">PARAFUSO PARA MADEIRA DE 80MM</t>
  </si>
  <si>
    <t xml:space="preserve"> I1708 </t>
  </si>
  <si>
    <t xml:space="preserve">PORTA LISA DE CEDRO 0.80X2.10M</t>
  </si>
  <si>
    <t xml:space="preserve"> I1724 </t>
  </si>
  <si>
    <t xml:space="preserve">PREGO</t>
  </si>
  <si>
    <t xml:space="preserve"> I1919 </t>
  </si>
  <si>
    <t xml:space="preserve">TACO PARA FIXAÇÃO DE BATENTE/RODAPÉ</t>
  </si>
  <si>
    <t xml:space="preserve">INHI - INSTALAÇÕES HIDROS SANITÁRIAS</t>
  </si>
  <si>
    <t xml:space="preserve"> 88248 </t>
  </si>
  <si>
    <t xml:space="preserve">AUXILIAR DE ENCANADOR OU BOMBEIRO HIDRÁULICO COM ENCARGOS COMPLEMENTARES</t>
  </si>
  <si>
    <t xml:space="preserve"> 88267 </t>
  </si>
  <si>
    <t xml:space="preserve">ENCANADOR OU BOMBEIRO HIDRÁULICO COM ENCARGOS COMPLEMENTARES</t>
  </si>
  <si>
    <t xml:space="preserve"> 00003148 </t>
  </si>
  <si>
    <t xml:space="preserve">FITA VEDA ROSCA EM ROLOS DE 18 MM X 50 M (L X C)</t>
  </si>
  <si>
    <t xml:space="preserve"> 00006010 </t>
  </si>
  <si>
    <t xml:space="preserve">REGISTRO GAVETA BRUTO EM LATAO FORJADO, BITOLA 1 1/2 " (REF 1509)</t>
  </si>
  <si>
    <t xml:space="preserve"> 89436 </t>
  </si>
  <si>
    <t xml:space="preserve">ADAPTADOR CURTO COM BOLSA E ROSCA PARA REGISTRO, PVC, SOLDÁVEL, DN 32MM X 1 , INSTALADO EM RAMAL DE DISTRIBUIÇÃO DE ÁGUA - FORNECIMENTO E INSTALAÇÃO. AF_06/2022</t>
  </si>
  <si>
    <t xml:space="preserve"> 89448 </t>
  </si>
  <si>
    <t xml:space="preserve">TUBO, PVC, SOLDÁVEL, DN 40MM, INSTALADO EM PRUMADA DE ÁGUA - FORNECIMENTO E INSTALAÇÃO. AF_06/2022</t>
  </si>
  <si>
    <t xml:space="preserve"> 89497 </t>
  </si>
  <si>
    <t xml:space="preserve">JOELHO 90 GRAUS, PVC, SOLDÁVEL, DN 40MM, INSTALADO EM PRUMADA DE ÁGUA - FORNECIMENTO E INSTALAÇÃO. AF_06/2022</t>
  </si>
  <si>
    <t xml:space="preserve"> 89498 </t>
  </si>
  <si>
    <t xml:space="preserve">JOELHO 45 GRAUS, PVC, SOLDÁVEL, DN 40MM, INSTALADO EM PRUMADA DE ÁGUA - FORNECIMENTO E INSTALAÇÃO. AF_06/2022</t>
  </si>
  <si>
    <t xml:space="preserve"> 89558 </t>
  </si>
  <si>
    <t xml:space="preserve">LUVA, PVC, SOLDÁVEL, DN 40MM, INSTALADO EM PRUMADA DE ÁGUA - FORNECIMENTO E INSTALAÇÃO. AF_06/2022</t>
  </si>
  <si>
    <t xml:space="preserve"> 89568 </t>
  </si>
  <si>
    <t xml:space="preserve">UNIÃO, PVC, SOLDÁVEL, DN 40MM, INSTALADO EM PRUMADA DE ÁGUA - FORNECIMENTO E INSTALAÇÃO. AF_06/2022</t>
  </si>
  <si>
    <t xml:space="preserve"> 89570 </t>
  </si>
  <si>
    <t xml:space="preserve">ADAPTADOR CURTO COM BOLSA E ROSCA PARA REGISTRO, PVC, SOLDÁVEL, DN 40MM X 1.1/2 , INSTALADO EM PRUMADA DE ÁGUA - FORNECIMENTO E INSTALAÇÃO. AF_06/2022</t>
  </si>
  <si>
    <t xml:space="preserve"> 89572 </t>
  </si>
  <si>
    <t xml:space="preserve">ADAPTADOR CURTO COM BOLSA E ROSCA PARA REGISTRO, PVC, SOLDÁVEL, DN 40MM X 1.1/4 , INSTALADO EM PRUMADA DE ÁGUA - FORNECIMENTO E INSTALAÇÃO. AF_06/2022</t>
  </si>
  <si>
    <t xml:space="preserve"> 89623 </t>
  </si>
  <si>
    <t xml:space="preserve">TE, PVC, SOLDÁVEL, DN 40MM, INSTALADO EM PRUMADA DE ÁGUA - FORNECIMENTO E INSTALAÇÃO. AF_06/2022</t>
  </si>
  <si>
    <t xml:space="preserve"> 89626 </t>
  </si>
  <si>
    <t xml:space="preserve">TÊ DE REDUÇÃO, PVC, SOLDÁVEL, DN 50MM X 40MM, INSTALADO EM PRUMADA DE ÁGUA - FORNECIMENTO E INSTALAÇÃO. AF_06/2022</t>
  </si>
  <si>
    <t xml:space="preserve"> 90453 </t>
  </si>
  <si>
    <t xml:space="preserve">PASSANTE TIPO TUBO DE DIÂMETRO MENOR OU IGUAL A 40 MM, FIXADO EM LAJE. AF_05/2015</t>
  </si>
  <si>
    <t xml:space="preserve"> 91185 </t>
  </si>
  <si>
    <t xml:space="preserve">FIXAÇÃO DE TUBOS HORIZONTAIS DE PVC, CPVC OU COBRE DIÂMETROS MENORES OU IGUAIS A 40 MM COM ABRAÇADEIRA METÁLICA FLEXÍVEL 18 MM, FIXADA DIRETAMENTE NA LAJE. AF_05/2015</t>
  </si>
  <si>
    <t xml:space="preserve"> 91190 </t>
  </si>
  <si>
    <t xml:space="preserve">CHUMBAMENTO PONTUAL EM PASSAGEM DE TUBO COM DIÂMETRO MENOR OU IGUAL A 40 MM. AF_05/2015</t>
  </si>
  <si>
    <t xml:space="preserve"> 00003146 </t>
  </si>
  <si>
    <t xml:space="preserve">FITA VEDA ROSCA EM ROLOS DE 18 MM X 10 M (L X C)</t>
  </si>
  <si>
    <t xml:space="preserve"> 00044045 </t>
  </si>
  <si>
    <t xml:space="preserve">TORNEIRA DE MESA PARA LAVATORIO, METALICA CROMADA, COM MISTURADOR MONOCOMANDO, BICA BAIXA (REF 2875)</t>
  </si>
  <si>
    <t xml:space="preserve"> 00011772 </t>
  </si>
  <si>
    <t xml:space="preserve">TORNEIRA METALICA CROMADA, DE MESA/BANCADA, PARA COZINHA, BICA MOVEL, COM AREJADOR, 1/2 " OU 3/4 " (REF 1167 / 1168)</t>
  </si>
  <si>
    <t xml:space="preserve"> 00037588 </t>
  </si>
  <si>
    <t xml:space="preserve">VALVULA DE ESCOAMENTO PARA TANQUE, EM METAL CROMADO, 1.1/2 ", SEM LADRAO, COM TAMPAO PLASTICO</t>
  </si>
  <si>
    <t xml:space="preserve"> 86878 </t>
  </si>
  <si>
    <t xml:space="preserve">VÁLVULA EM METAL CROMADO TIPO AMERICANA 3.1/2 X 1.1/2 PARA PIA - FORNECIMENTO E INSTALAÇÃO. AF_01/2020</t>
  </si>
  <si>
    <t xml:space="preserve"> 86900 </t>
  </si>
  <si>
    <t xml:space="preserve">CUBA DE EMBUTIR RETANGULAR DE AÇO INOXIDÁVEL, 46 X 30 X 12 CM - FORNECIMENTO E INSTALAÇÃO. AF_01/2020</t>
  </si>
  <si>
    <t xml:space="preserve"> 00006028 </t>
  </si>
  <si>
    <t xml:space="preserve">REGISTRO GAVETA BRUTO EM LATAO FORJADO, BITOLA 2 " (REF 1509)</t>
  </si>
  <si>
    <t xml:space="preserve">LOUÇAS, METAIS E ACESSÓRIOS</t>
  </si>
  <si>
    <t xml:space="preserve"> I0043 </t>
  </si>
  <si>
    <t xml:space="preserve">AJUDANTE DE ENCANADOR</t>
  </si>
  <si>
    <t xml:space="preserve"> I0797 </t>
  </si>
  <si>
    <t xml:space="preserve">CHUVEIRO-DUCHA CROMADO 1/2''</t>
  </si>
  <si>
    <t xml:space="preserve"> I1180 </t>
  </si>
  <si>
    <t xml:space="preserve">FITA DE VEDAÇÃO</t>
  </si>
  <si>
    <t xml:space="preserve"> I2320 </t>
  </si>
  <si>
    <t xml:space="preserve">ENCANADOR</t>
  </si>
  <si>
    <t xml:space="preserve"> 00000377 </t>
  </si>
  <si>
    <t xml:space="preserve">ASSENTO SANITARIO DE PLASTICO, TIPO CONVENCIONAL</t>
  </si>
  <si>
    <t xml:space="preserve"> 00044945 </t>
  </si>
  <si>
    <t xml:space="preserve">SIFAO / TUBO SINFONADO EXTENSIVEL/SANFONADO, UNIVERSAL/ SIMPLES, ENTRE *50 A 70* CM, DE PLASTICO BRANCO</t>
  </si>
  <si>
    <t xml:space="preserve">TUBOS E CONEXÕES DE PVC</t>
  </si>
  <si>
    <t xml:space="preserve"> I0435 </t>
  </si>
  <si>
    <t xml:space="preserve">CAIXA SIFONADA 150 x 150 x 50 COM GRELHA</t>
  </si>
  <si>
    <t xml:space="preserve"> I1646 </t>
  </si>
  <si>
    <t xml:space="preserve">PEÇAS DE APOIO DEFICIENTE C/TUBO INOX EM WC'S</t>
  </si>
  <si>
    <t xml:space="preserve">INEL - INSTALAÇÃO ELÉTRICA/ELETRIFICAÇÃO E ILUMINAÇÃO EXTERNA</t>
  </si>
  <si>
    <t xml:space="preserve"> 88247 </t>
  </si>
  <si>
    <t xml:space="preserve">AUXILIAR DE ELETRICISTA COM ENCARGOS COMPLEMENTARES</t>
  </si>
  <si>
    <t xml:space="preserve"> 88264 </t>
  </si>
  <si>
    <t xml:space="preserve">ELETRICISTA COM ENCARGOS COMPLEMENTARES</t>
  </si>
  <si>
    <t xml:space="preserve"> 00001020 </t>
  </si>
  <si>
    <t xml:space="preserve">CABO DE COBRE, FLEXIVEL, CLASSE 4 OU 5, ISOLACAO EM PVC/A, ANTICHAMA BWF-B, COBERTURA PVC-ST1, ANTICHAMA BWF-B, 1 CONDUTOR, 0,6/1 KV, SECAO NOMINAL 10 MM2</t>
  </si>
  <si>
    <t xml:space="preserve"> 00021127 </t>
  </si>
  <si>
    <t xml:space="preserve">FITA ISOLANTE ADESIVA ANTICHAMA, USO ATE 750 V, EM ROLO DE 19 MM X 5 M</t>
  </si>
  <si>
    <t xml:space="preserve">ELETRODUTOS DE PVC E CONEXÕES</t>
  </si>
  <si>
    <t xml:space="preserve"> I0042 </t>
  </si>
  <si>
    <t xml:space="preserve">AJUDANTE DE ELETRICISTA</t>
  </si>
  <si>
    <t xml:space="preserve"> I1073 </t>
  </si>
  <si>
    <t xml:space="preserve">ELETRODUTO DE PVC RIGIDO 2''</t>
  </si>
  <si>
    <t xml:space="preserve"> I2312 </t>
  </si>
  <si>
    <t xml:space="preserve">ELETRICISTA</t>
  </si>
  <si>
    <t xml:space="preserve"> I1075 </t>
  </si>
  <si>
    <t xml:space="preserve">ELETRODUTO DE PVC RIGIDO   3/4''</t>
  </si>
  <si>
    <t xml:space="preserve"> I0957 </t>
  </si>
  <si>
    <t xml:space="preserve">CURVA DE PVC RIGIDO PARA ELETRODUTO DE 3/4''</t>
  </si>
  <si>
    <t xml:space="preserve">BASES, CHAVES E DISJUNTORES</t>
  </si>
  <si>
    <t xml:space="preserve"> I0980 </t>
  </si>
  <si>
    <t xml:space="preserve">DISJUNTOR MONOPOLAR 10A</t>
  </si>
  <si>
    <t xml:space="preserve"> I0981 </t>
  </si>
  <si>
    <t xml:space="preserve">DISJUNTOR MONOPOLAR 16A</t>
  </si>
  <si>
    <t xml:space="preserve"> I0983 </t>
  </si>
  <si>
    <t xml:space="preserve">DISJUNTOR MONOPOLAR 20A</t>
  </si>
  <si>
    <t xml:space="preserve"> 00001573 </t>
  </si>
  <si>
    <t xml:space="preserve">TERMINAL A COMPRESSAO EM COBRE ESTANHADO PARA CABO 6 MM2, 1 FURO E 1 COMPRESSAO, PARA PARAFUSO DE FIXACAO M6</t>
  </si>
  <si>
    <t xml:space="preserve"> 00034709 </t>
  </si>
  <si>
    <t xml:space="preserve">DISJUNTOR TIPO DIN/IEC, TRIPOLAR DE 10 ATE 50A</t>
  </si>
  <si>
    <t xml:space="preserve"> I8442 </t>
  </si>
  <si>
    <t xml:space="preserve">DISPOSITIVO DE PROTEÇÃO CONTRA SURTOS DE TENSÃO - DPS's - 40 KA/440V - FORNECIMENTO E INSTALAÇÃO</t>
  </si>
  <si>
    <t xml:space="preserve"> I0037 </t>
  </si>
  <si>
    <t xml:space="preserve">AJUDANTE</t>
  </si>
  <si>
    <t xml:space="preserve"> I8365 </t>
  </si>
  <si>
    <t xml:space="preserve"> 87367 </t>
  </si>
  <si>
    <t xml:space="preserve">ARGAMASSA TRAÇO 1:1:6 (EM VOLUME DE CIMENTO, CAL E AREIA MÉDIA ÚMIDA) PARA EMBOÇO/MASSA ÚNICA/ASSENTAMENTO DE ALVENARIA DE VEDAÇÃO, PREPARO MANUAL. AF_08/2019</t>
  </si>
  <si>
    <t xml:space="preserve"> 00013393 </t>
  </si>
  <si>
    <t xml:space="preserve">QUADRO DE DISTRIBUICAO COM BARRAMENTO TRIFASICO, DE EMBUTIR, EM CHAPA DE ACO GALVANIZADO, PARA 12 DISJUNTORES DIN, 100 A</t>
  </si>
  <si>
    <t xml:space="preserve"> 00007588 </t>
  </si>
  <si>
    <t xml:space="preserve">AUTOMATICO DE BOIA SUPERIOR / INFERIOR, *15* A / 250 V</t>
  </si>
  <si>
    <t xml:space="preserve"> 91946 </t>
  </si>
  <si>
    <t xml:space="preserve">SUPORTE PARAFUSADO COM PLACA DE ENCAIXE 4" X 2" MÉDIO (1,30 M DO PISO) PARA PONTO ELÉTRICO - FORNECIMENTO E INSTALAÇÃO. AF_03/2023</t>
  </si>
  <si>
    <t xml:space="preserve"> 91958 </t>
  </si>
  <si>
    <t xml:space="preserve">INTERRUPTOR SIMPLES (2 MÓDULOS), 10A/250V, SEM SUPORTE E SEM PLACA - FORNECIMENTO E INSTALAÇÃO. AF_03/2023</t>
  </si>
  <si>
    <t xml:space="preserve"> 91998 </t>
  </si>
  <si>
    <t xml:space="preserve">TOMADA BAIXA DE EMBUTIR (1 MÓDULO), 2P+T 10 A, SEM SUPORTE E SEM PLACA - FORNECIMENTO E INSTALAÇÃO. AF_03/2023</t>
  </si>
  <si>
    <t xml:space="preserve">INES - INSTALAÇÕES ESPECIAIS</t>
  </si>
  <si>
    <t xml:space="preserve"> 00038083 </t>
  </si>
  <si>
    <t xml:space="preserve">TOMADA RJ45, 8 FIOS, CAT 5E, CONJUNTO MONTADO PARA EMBUTIR 4" X 2" (PLACA + SUPORTE + MODULO)</t>
  </si>
  <si>
    <t xml:space="preserve">QUADROS / CAIXAS</t>
  </si>
  <si>
    <t xml:space="preserve"> I0193 </t>
  </si>
  <si>
    <t xml:space="preserve">BARRAMENTO NEUTRO P/ BAIXA TENSÃO</t>
  </si>
  <si>
    <t xml:space="preserve"> I0194 </t>
  </si>
  <si>
    <t xml:space="preserve">BARRAMENTO PRINCIPAL P/ BAIXA TENSÃO</t>
  </si>
  <si>
    <t xml:space="preserve"> I0195 </t>
  </si>
  <si>
    <t xml:space="preserve">BARRAMENTO TERRA P/ BAIXA TENSÃO</t>
  </si>
  <si>
    <t xml:space="preserve"> I2412 </t>
  </si>
  <si>
    <t xml:space="preserve">QUADRO DE DISTRIBUIÇÃO PARA 6 CIRCUITOS</t>
  </si>
  <si>
    <t xml:space="preserve"> I0200 </t>
  </si>
  <si>
    <t xml:space="preserve">BASE FUSIVEL DIAZED 63A. COMPLETA</t>
  </si>
  <si>
    <t xml:space="preserve"> I0436 </t>
  </si>
  <si>
    <t xml:space="preserve">CAIXA TIPO 'J' 50X60X27CM</t>
  </si>
  <si>
    <t xml:space="preserve"> I1007 </t>
  </si>
  <si>
    <t xml:space="preserve">DISJUNTOR TRIPOLAR 20A</t>
  </si>
  <si>
    <t xml:space="preserve"> I1205 </t>
  </si>
  <si>
    <t xml:space="preserve">FUSIVEL DIAZED 63A</t>
  </si>
  <si>
    <t xml:space="preserve"> I1692 </t>
  </si>
  <si>
    <t xml:space="preserve">PONTE DE CRUZAMENTO EM CAIXAS DERIVAÇÃO/LIGACÃO</t>
  </si>
  <si>
    <t xml:space="preserve"> 00000981 </t>
  </si>
  <si>
    <t xml:space="preserve">CABO DE COBRE, FLEXIVEL, CLASSE 4 OU 5, ISOLACAO EM PVC/A, ANTICHAMA BWF-B, 1 CONDUTOR, 450/750 V, SECAO NOMINAL 4 MM2</t>
  </si>
  <si>
    <t xml:space="preserve"> 00001014 </t>
  </si>
  <si>
    <t xml:space="preserve">CABO DE COBRE, FLEXIVEL, CLASSE 4 OU 5, ISOLACAO EM PVC/A, ANTICHAMA BWF-B, 1 CONDUTOR, 450/750 V, SECAO NOMINAL 2,5 MM2</t>
  </si>
  <si>
    <t xml:space="preserve">LUMINÁRIAS INTERNAS / EXTERNAS / ACESSÓRIOS</t>
  </si>
  <si>
    <t xml:space="preserve"> I1371 </t>
  </si>
  <si>
    <t xml:space="preserve">LUMINARIA FLUORESCENTE COMPLETA ( 2 X 32 )W</t>
  </si>
  <si>
    <t xml:space="preserve"> I1370 </t>
  </si>
  <si>
    <t xml:space="preserve">LUMINARIA FLUORESCENTE COMPLETA ( 2 X 16 )W</t>
  </si>
  <si>
    <t xml:space="preserve">DUTOS E ACESSÓRIOS</t>
  </si>
  <si>
    <t xml:space="preserve"> I1044 </t>
  </si>
  <si>
    <t xml:space="preserve">DUTO PERFURADO-ELETROCALHA CHAPA DE AÇO (100X100)MM</t>
  </si>
  <si>
    <t xml:space="preserve"> I0955 </t>
  </si>
  <si>
    <t xml:space="preserve">CURVA DE PVC RIGIDO PARA ELETRODUTO DE 2''</t>
  </si>
  <si>
    <t xml:space="preserve"> 00002446 </t>
  </si>
  <si>
    <t xml:space="preserve">ELETRODUTO/DUTO PEAD FLEXIVEL PAREDE SIMPLES, CORRUGACAO HELICOIDAL, COR PRETA, SEM ROSCA, DE 2", CRC 680 N, PARA CABEAMENTO SUBTERRANEO (NBR 15715)</t>
  </si>
  <si>
    <t xml:space="preserve">PAREDES E FORROS</t>
  </si>
  <si>
    <t xml:space="preserve"> I0045 </t>
  </si>
  <si>
    <t xml:space="preserve">AJUDANTE DE PINTOR</t>
  </si>
  <si>
    <t xml:space="preserve"> I1347 </t>
  </si>
  <si>
    <t xml:space="preserve">LIXA PARA MADEIRA/MASSA</t>
  </si>
  <si>
    <t xml:space="preserve"> I1513 </t>
  </si>
  <si>
    <t xml:space="preserve">MASSA CORRIDA A BASE DE PVA</t>
  </si>
  <si>
    <t xml:space="preserve"> I2395 </t>
  </si>
  <si>
    <t xml:space="preserve">PINTOR</t>
  </si>
  <si>
    <t xml:space="preserve">PINT - PINTURAS</t>
  </si>
  <si>
    <t xml:space="preserve"> 88310 </t>
  </si>
  <si>
    <t xml:space="preserve">PINTOR COM ENCARGOS COMPLEMENTARES</t>
  </si>
  <si>
    <t xml:space="preserve"> 00003767 </t>
  </si>
  <si>
    <t xml:space="preserve">LIXA EM FOLHA PARA PAREDE OU MADEIRA, NUMERO 120, COR VERMELHA</t>
  </si>
  <si>
    <t xml:space="preserve"> 00006085 </t>
  </si>
  <si>
    <t xml:space="preserve">SELADOR ACRILICO OPACO PREMIUM INTERIOR/EXTERIOR</t>
  </si>
  <si>
    <t xml:space="preserve">L</t>
  </si>
  <si>
    <t xml:space="preserve"> 00007356 </t>
  </si>
  <si>
    <t xml:space="preserve">TINTA LATEX ACRILICA PREMIUM, COR BRANCO FOSCO</t>
  </si>
  <si>
    <t xml:space="preserve"> 00012815 </t>
  </si>
  <si>
    <t xml:space="preserve">FITA CREPE ROLO DE 25 MM X 50 M</t>
  </si>
  <si>
    <t xml:space="preserve"> 00035693 </t>
  </si>
  <si>
    <t xml:space="preserve">TINTA LATEX ACRILICA ECONOMICA, COR BRANCA</t>
  </si>
  <si>
    <t xml:space="preserve"> 00005318 </t>
  </si>
  <si>
    <t xml:space="preserve">DILUENTE AGUARRAS</t>
  </si>
  <si>
    <t xml:space="preserve"> 00007311 </t>
  </si>
  <si>
    <t xml:space="preserve">TINTA ESMALTE SINTETICO PREMIUM ACETINADO</t>
  </si>
  <si>
    <t xml:space="preserve"> I7894 </t>
  </si>
  <si>
    <t xml:space="preserve">BANCADA DE GRANITO OUTRAS CORES E=2cm,</t>
  </si>
  <si>
    <t xml:space="preserve"> I1092 </t>
  </si>
  <si>
    <t xml:space="preserve">ENGATE DE PVC</t>
  </si>
  <si>
    <t xml:space="preserve"> I1344 </t>
  </si>
  <si>
    <t xml:space="preserve">LAVATÓRIO DE LOUÇA BRANCA SEM COLUNA</t>
  </si>
  <si>
    <t xml:space="preserve"> I2420 </t>
  </si>
  <si>
    <t xml:space="preserve">SIFÃO PVC 1.1/2" PARA LAVATORIO</t>
  </si>
  <si>
    <t xml:space="preserve"> I2483 </t>
  </si>
  <si>
    <t xml:space="preserve">PARAFUSO DE FIXAÇÃO 8MM</t>
  </si>
  <si>
    <t xml:space="preserve"> I2502 </t>
  </si>
  <si>
    <t xml:space="preserve">TORNEIRA DE METAL BRANCO 1/2", CANO CURTO (PADRÃO POPULAR)</t>
  </si>
  <si>
    <t xml:space="preserve">EQUIPAMENTOS</t>
  </si>
  <si>
    <t xml:space="preserve"> I8205 </t>
  </si>
  <si>
    <t xml:space="preserve"> 00004350 </t>
  </si>
  <si>
    <t xml:space="preserve">BUCHA DE NYLON, DIAMETRO DO FURO 8 MM, COMPRIMENTO 40 MM, COM PARAFUSO DE ROSCA SOBERBA, CABECA CHATA, FENDA SIMPLES, 4,8 X 50 MM</t>
  </si>
  <si>
    <t xml:space="preserve"> 00010892 </t>
  </si>
  <si>
    <t xml:space="preserve">EXTINTOR DE INCENDIO PORTATIL COM CARGA DE PO QUIMICO SECO (PQS) DE 6 KG, CLASSE BC</t>
  </si>
  <si>
    <t xml:space="preserve"> 00007701 </t>
  </si>
  <si>
    <t xml:space="preserve">TUBO ACO GALVANIZADO COM COSTURA, CLASSE MEDIA, DN 2.1/2", E = *3,65* MM, PESO *6,51* KG/M (NBR 5580)</t>
  </si>
  <si>
    <t xml:space="preserve"> 98463 </t>
  </si>
  <si>
    <t xml:space="preserve">SUPORTE ISOLADOR PARA FIXAÇÃO DA CORDOALHA DE COBRE EM ALVENARIA OU CONCRETO - FORNECIMENTO E INSTALAÇÃO. AF_08/2023</t>
  </si>
  <si>
    <t xml:space="preserve"> 00000863 </t>
  </si>
  <si>
    <t xml:space="preserve">CABO DE COBRE NU 35 MM2 MEIO-DURO</t>
  </si>
  <si>
    <t xml:space="preserve"> 00000867 </t>
  </si>
  <si>
    <t xml:space="preserve">CABO DE COBRE NU 50 MM2 MEIO-DURO</t>
  </si>
  <si>
    <t xml:space="preserve"> I0505 </t>
  </si>
  <si>
    <t xml:space="preserve">CENTRAL ALARME P/12 LAÇOS SUPERV., MOD. FIRE-LITE</t>
  </si>
  <si>
    <t xml:space="preserve"> I1088 </t>
  </si>
  <si>
    <t xml:space="preserve">ELETROTECNICO MONTADOR</t>
  </si>
  <si>
    <t xml:space="preserve"> 00011854 </t>
  </si>
  <si>
    <t xml:space="preserve">CONECTOR METALICO TIPO PARAFUSO FENDIDO (SPLIT BOLT), PARA CABOS ATE 35 MM2</t>
  </si>
  <si>
    <t xml:space="preserve"> 00011862 </t>
  </si>
  <si>
    <t xml:space="preserve">CONECTOR METALICO TIPO PARAFUSO FENDIDO (SPLIT BOLT), PARA CABOS ATE 50 MM2</t>
  </si>
  <si>
    <t xml:space="preserve"> 00000425 </t>
  </si>
  <si>
    <t xml:space="preserve">GRAMPO METALICO TIPO OLHAL PARA HASTE DE ATERRAMENTO DE 5/8'', CONDUTOR DE *10* A 50 MM2</t>
  </si>
  <si>
    <t xml:space="preserve"> 00003379 </t>
  </si>
  <si>
    <t xml:space="preserve">HASTE DE ATERRAMENTO EM ACO COM 3,00 M DE COMPRIMENTO E DN = 5/8", REVESTIDA COM BAIXA CAMADA DE COBRE, SEM CONECTOR</t>
  </si>
  <si>
    <t xml:space="preserve">SERVIÇOS AUXILIARES DE TELEFONIA, SOM, LÓGICA E SISTEMAS DE CONTROLE</t>
  </si>
  <si>
    <t xml:space="preserve"> I7451 </t>
  </si>
  <si>
    <t xml:space="preserve">DETETOR IÔNICO DE FUMAÇA, MONTAGEM DE TETO, C/ BASE ALIMENTAÇÃO 220VAC, UMA SAÍDA DIGITAL</t>
  </si>
  <si>
    <t xml:space="preserve"> I0026 </t>
  </si>
  <si>
    <t xml:space="preserve">ADESIVO PARA TUBO DE PVC RIGIDO</t>
  </si>
  <si>
    <t xml:space="preserve"> I0256 </t>
  </si>
  <si>
    <t xml:space="preserve">BOMBA CENTRIFUGA P=5CV</t>
  </si>
  <si>
    <t xml:space="preserve"> I1292 </t>
  </si>
  <si>
    <t xml:space="preserve">JOELHO PVC ROSCAVEL DE 1 1/4"</t>
  </si>
  <si>
    <t xml:space="preserve"> I2217 </t>
  </si>
  <si>
    <t xml:space="preserve">TUBO PVC RÍGIDO ROSCÁVEL DE 1 1/4"</t>
  </si>
  <si>
    <t xml:space="preserve"> I2287 </t>
  </si>
  <si>
    <t xml:space="preserve">VÁLVULA RETENÇÃO. PÉ C/CRIVO - 32MM (1 1/14')</t>
  </si>
  <si>
    <t xml:space="preserve"> 00010899 </t>
  </si>
  <si>
    <t xml:space="preserve">ADAPTADOR EM LATAO, ENGATE RAPIDO 2 1/2" X ROSCA INTERNA 5 FIOS 2 1/2", PARA INSTALACAO PREDIAL DE COMBATE A INCENDIO</t>
  </si>
  <si>
    <t xml:space="preserve"> 00020971 </t>
  </si>
  <si>
    <t xml:space="preserve">CHAVE DUPLA PARA CONEXOES TIPO STORZ, ENGATE RAPIDO 1 1/2" X 2 1/2", EM LATAO, PARA INSTALACAO PREDIAL COMBATE A INCENDIO</t>
  </si>
  <si>
    <t xml:space="preserve"> 00037555 </t>
  </si>
  <si>
    <t xml:space="preserve">ESGUICHO JATO REGULAVEL, TIPO ELKHART, ENGATE RAPIDO 2 1/2", PARA COMBATE A INCENDIO</t>
  </si>
  <si>
    <t xml:space="preserve">Pára-raios</t>
  </si>
  <si>
    <t xml:space="preserve"> 13796 </t>
  </si>
  <si>
    <t xml:space="preserve">Laudo de Vistoria de SPDA e ART com medição de resistência Ôhmica do solo e medição de continuidade elétrica, exclusive deslocamento de equipe técnica</t>
  </si>
  <si>
    <t xml:space="preserve">Serviços</t>
  </si>
  <si>
    <t xml:space="preserve">IMPE - IMPERMEABILIZAÇÕES E PROTEÇÕES DIVERSAS</t>
  </si>
  <si>
    <t xml:space="preserve"> 88243 </t>
  </si>
  <si>
    <t xml:space="preserve">AJUDANTE ESPECIALIZADO COM ENCARGOS COMPLEMENTARES</t>
  </si>
  <si>
    <t xml:space="preserve"> 88270 </t>
  </si>
  <si>
    <t xml:space="preserve">IMPERMEABILIZADOR COM ENCARGOS COMPLEMENTARES</t>
  </si>
  <si>
    <t xml:space="preserve"> 00000135 </t>
  </si>
  <si>
    <t xml:space="preserve">ARGAMASSA POLIMERICA IMPERMEABILIZANTE SEMIFLEXIVEL, BICOMPONENTE, A BASE DE CIMENTO E ADITIVOS</t>
  </si>
  <si>
    <t xml:space="preserve"> 00004030 </t>
  </si>
  <si>
    <t xml:space="preserve">VEU DE POLIESTER PARA IMPERMEABILIZACAO</t>
  </si>
  <si>
    <t xml:space="preserve"> 00043142 </t>
  </si>
  <si>
    <t xml:space="preserve">SELANTE MONOCOMPONENTE A BASE DE SILICONE DE BAIXO MODULO, PARA JUNTAS DE PAVIMENTACAO</t>
  </si>
  <si>
    <t xml:space="preserve"> 00044073 </t>
  </si>
  <si>
    <t xml:space="preserve">TARUGO DELIMITADOR DE PROFUNDIDADE EM ESPUMA DE POLIETILENO DE BAIXA DENSIDADE 10 MM, CINZA</t>
  </si>
  <si>
    <t xml:space="preserve">TELHAS</t>
  </si>
  <si>
    <t xml:space="preserve"> I0047 </t>
  </si>
  <si>
    <t xml:space="preserve">AJUDANTE DE TELHADISTA</t>
  </si>
  <si>
    <t xml:space="preserve"> I1215 </t>
  </si>
  <si>
    <t xml:space="preserve">GANCHO COM PORCA E ARRUELA</t>
  </si>
  <si>
    <t xml:space="preserve"> I13296 </t>
  </si>
  <si>
    <t xml:space="preserve">CUMEEIRA ONDULADA DE ALUMÍNIO 0,50 X 0,50 M</t>
  </si>
  <si>
    <t xml:space="preserve"> I2070 </t>
  </si>
  <si>
    <t xml:space="preserve">TELHADISTA</t>
  </si>
  <si>
    <t xml:space="preserve"> 00007307 </t>
  </si>
  <si>
    <t xml:space="preserve">FUNDO ANTICORROSIVO PARA METAIS FERROSOS (ZARCAO)</t>
  </si>
  <si>
    <t xml:space="preserve"> 00003768 </t>
  </si>
  <si>
    <t xml:space="preserve">LIXA EM FOLHA PARA FERRO, NUMERO 150</t>
  </si>
  <si>
    <t xml:space="preserve">LIMPEZA FINAL</t>
  </si>
  <si>
    <t xml:space="preserve">Composições Auxiliares</t>
  </si>
  <si>
    <t xml:space="preserve"> 00000108 </t>
  </si>
  <si>
    <t xml:space="preserve">ADAPTADOR PVC SOLDAVEL CURTO COM BOLSA E ROSCA, 32 MM X 1", PARA AGUA FRIA</t>
  </si>
  <si>
    <t xml:space="preserve"> 00000122 </t>
  </si>
  <si>
    <t xml:space="preserve">ADESIVO PLASTICO PARA PVC, FRASCO COM *850* GR</t>
  </si>
  <si>
    <t xml:space="preserve"> 00020083 </t>
  </si>
  <si>
    <t xml:space="preserve">SOLUCAO PREPARADORA / LIMPADORA PARA PVC, FRASCO COM 1000 CM3</t>
  </si>
  <si>
    <t xml:space="preserve"> 00038383 </t>
  </si>
  <si>
    <t xml:space="preserve">LIXA D'AGUA EM FOLHA, GRAO 100</t>
  </si>
  <si>
    <t xml:space="preserve"> 00000110 </t>
  </si>
  <si>
    <t xml:space="preserve">ADAPTADOR PVC SOLDAVEL CURTO COM BOLSA E ROSCA, 40 MM X 1 1/2", PARA AGUA FRIA</t>
  </si>
  <si>
    <t xml:space="preserve"> 00000109 </t>
  </si>
  <si>
    <t xml:space="preserve">ADAPTADOR PVC SOLDAVEL CURTO COM BOLSA E ROSCA, 40 MM X 1 1/4", PARA AGUA FRIA</t>
  </si>
  <si>
    <t xml:space="preserve"> 95313 </t>
  </si>
  <si>
    <t xml:space="preserve">CURSO DE CAPACITAÇÃO PARA AJUDANTE ESPECIALIZADO (ENCARGOS COMPLEMENTARES) - HORISTA</t>
  </si>
  <si>
    <t xml:space="preserve"> 00000242 </t>
  </si>
  <si>
    <t xml:space="preserve">AJUDANTE ESPECIALIZADO (HORISTA)</t>
  </si>
  <si>
    <t xml:space="preserve"> 00037370 </t>
  </si>
  <si>
    <t xml:space="preserve">ALIMENTACAO - HORISTA (COLETADO CAIXA - ENCARGOS COMPLEMENTARES)</t>
  </si>
  <si>
    <t xml:space="preserve">Outros</t>
  </si>
  <si>
    <t xml:space="preserve"> 00037371 </t>
  </si>
  <si>
    <t xml:space="preserve">TRANSPORTE - HORISTA (COLETADO CAIXA - ENCARGOS COMPLEMENTARES)</t>
  </si>
  <si>
    <t xml:space="preserve"> 00037372 </t>
  </si>
  <si>
    <t xml:space="preserve">EXAMES - HORISTA (COLETADO CAIXA - ENCARGOS COMPLEMENTARES)</t>
  </si>
  <si>
    <t xml:space="preserve"> 00037373 </t>
  </si>
  <si>
    <t xml:space="preserve">SEGURO - HORISTA (COLETADO CAIXA - ENCARGOS COMPLEMENTARES)</t>
  </si>
  <si>
    <t xml:space="preserve">Taxas</t>
  </si>
  <si>
    <t xml:space="preserve"> 00043467 </t>
  </si>
  <si>
    <t xml:space="preserve">FERRAMENTAS - FAMILIA SERVENTE - HORISTA (ENCARGOS COMPLEMENTARES - COLETADO CAIXA)</t>
  </si>
  <si>
    <t xml:space="preserve"> 00043491 </t>
  </si>
  <si>
    <t xml:space="preserve">EPI - FAMILIA SERVENTE - HORISTA (ENCARGOS COMPLEMENTARES - COLETADO CAIXA)</t>
  </si>
  <si>
    <t xml:space="preserve"> 00000370 </t>
  </si>
  <si>
    <t xml:space="preserve">AREIA MEDIA - POSTO JAZIDA/FORNECEDOR (RETIRADO NA JAZIDA, SEM TRANSPORTE)</t>
  </si>
  <si>
    <t xml:space="preserve"> 00001106 </t>
  </si>
  <si>
    <t xml:space="preserve">CAL HIDRATADA CH-I PARA ARGAMASSAS</t>
  </si>
  <si>
    <t xml:space="preserve"> 00001379 </t>
  </si>
  <si>
    <t xml:space="preserve">CIMENTO PORTLAND COMPOSTO CP II-32</t>
  </si>
  <si>
    <t xml:space="preserve"> 88377 </t>
  </si>
  <si>
    <t xml:space="preserve">OPERADOR DE BETONEIRA ESTACIONÁRIA/MISTURADOR COM ENCARGOS COMPLEMENTARES</t>
  </si>
  <si>
    <t xml:space="preserve"> 88830 </t>
  </si>
  <si>
    <t xml:space="preserve">BETONEIRA CAPACIDADE NOMINAL DE 400 L, CAPACIDADE DE MISTURA 280 L, MOTOR ELÉTRICO TRIFÁSICO POTÊNCIA DE 2 CV, SEM CARREGADOR - CHP DIURNO. AF_05/2023</t>
  </si>
  <si>
    <t xml:space="preserve"> 88831 </t>
  </si>
  <si>
    <t xml:space="preserve">BETONEIRA CAPACIDADE NOMINAL DE 400 L, CAPACIDADE DE MISTURA 280 L, MOTOR ELÉTRICO TRIFÁSICO POTÊNCIA DE 2 CV, SEM CARREGADOR - CHI DIURNO. AF_05/2023</t>
  </si>
  <si>
    <t xml:space="preserve"> 00000367 </t>
  </si>
  <si>
    <t xml:space="preserve">AREIA GROSSA - POSTO JAZIDA/FORNECEDOR (RETIRADO NA JAZIDA, SEM TRANSPORTE)</t>
  </si>
  <si>
    <t xml:space="preserve"> 88629 </t>
  </si>
  <si>
    <t xml:space="preserve">ARGAMASSA TRAÇO 1:3 (EM VOLUME DE CIMENTO E AREIA MÉDIA ÚMIDA), PREPARO MANUAL. AF_08/2019</t>
  </si>
  <si>
    <t xml:space="preserve"> 95316 </t>
  </si>
  <si>
    <t xml:space="preserve">CURSO DE CAPACITAÇÃO PARA AUXILIAR DE ELETRICISTA (ENCARGOS COMPLEMENTARES) - HORISTA</t>
  </si>
  <si>
    <t xml:space="preserve"> 00000247 </t>
  </si>
  <si>
    <t xml:space="preserve">AJUDANTE DE ELETRICISTA (HORISTA)</t>
  </si>
  <si>
    <t xml:space="preserve"> 00043460 </t>
  </si>
  <si>
    <t xml:space="preserve">FERRAMENTAS - FAMILIA ELETRICISTA - HORISTA (ENCARGOS COMPLEMENTARES - COLETADO CAIXA)</t>
  </si>
  <si>
    <t xml:space="preserve"> 00043484 </t>
  </si>
  <si>
    <t xml:space="preserve">EPI - FAMILIA ELETRICISTA - HORISTA (ENCARGOS COMPLEMENTARES - COLETADO CAIXA)</t>
  </si>
  <si>
    <t xml:space="preserve"> 95317 </t>
  </si>
  <si>
    <t xml:space="preserve">CURSO DE CAPACITAÇÃO PARA AUXILIAR DE ENCANADOR OU BOMBEIRO HIDRÁULICO (ENCARGOS COMPLEMENTARES) - HORISTA</t>
  </si>
  <si>
    <t xml:space="preserve"> 00000246 </t>
  </si>
  <si>
    <t xml:space="preserve">AUXILIAR DE ENCANADOR OU BOMBEIRO HIDRAULICO (HORISTA)</t>
  </si>
  <si>
    <t xml:space="preserve"> 00043461 </t>
  </si>
  <si>
    <t xml:space="preserve">FERRAMENTAS - FAMILIA ENCANADOR - HORISTA (ENCARGOS COMPLEMENTARES - COLETADO CAIXA)</t>
  </si>
  <si>
    <t xml:space="preserve"> 00043485 </t>
  </si>
  <si>
    <t xml:space="preserve">EPI - FAMILIA ENCANADOR - HORISTA (ENCARGOS COMPLEMENTARES - COLETADO CAIXA)</t>
  </si>
  <si>
    <t xml:space="preserve"> 95324 </t>
  </si>
  <si>
    <t xml:space="preserve">CURSO DE CAPACITAÇÃO PARA AZULEJISTA OU LADRILHISTA (ENCARGOS COMPLEMENTARES) - HORISTA</t>
  </si>
  <si>
    <t xml:space="preserve"> 00004760 </t>
  </si>
  <si>
    <t xml:space="preserve">AZULEJISTA OU LADRILHEIRO (HORISTA)</t>
  </si>
  <si>
    <t xml:space="preserve"> 00043465 </t>
  </si>
  <si>
    <t xml:space="preserve">FERRAMENTAS - FAMILIA PEDREIRO - HORISTA (ENCARGOS COMPLEMENTARES - COLETADO CAIXA)</t>
  </si>
  <si>
    <t xml:space="preserve"> 00043489 </t>
  </si>
  <si>
    <t xml:space="preserve">EPI - FAMILIA PEDREIRO - HORISTA (ENCARGOS COMPLEMENTARES - COLETADO CAIXA)</t>
  </si>
  <si>
    <t xml:space="preserve"> 88826 </t>
  </si>
  <si>
    <t xml:space="preserve">BETONEIRA CAPACIDADE NOMINAL DE 400 L, CAPACIDADE DE MISTURA 280 L, MOTOR ELÉTRICO TRIFÁSICO POTÊNCIA DE 2 CV, SEM CARREGADOR - DEPRECIAÇÃO. AF_05/2023</t>
  </si>
  <si>
    <t xml:space="preserve"> 88827 </t>
  </si>
  <si>
    <t xml:space="preserve">BETONEIRA CAPACIDADE NOMINAL DE 400 L, CAPACIDADE DE MISTURA 280 L, MOTOR ELÉTRICO TRIFÁSICO POTÊNCIA DE 2 CV, SEM CARREGADOR - JUROS. AF_05/2023</t>
  </si>
  <si>
    <t xml:space="preserve"> 88828 </t>
  </si>
  <si>
    <t xml:space="preserve">BETONEIRA CAPACIDADE NOMINAL DE 400 L, CAPACIDADE DE MISTURA 280 L, MOTOR ELÉTRICO TRIFÁSICO POTÊNCIA DE 2 CV, SEM CARREGADOR - MANUTENÇÃO. AF_05/2023</t>
  </si>
  <si>
    <t xml:space="preserve"> 88829 </t>
  </si>
  <si>
    <t xml:space="preserve">BETONEIRA CAPACIDADE NOMINAL DE 400 L, CAPACIDADE DE MISTURA 280 L, MOTOR ELÉTRICO TRIFÁSICO POTÊNCIA DE 2 CV, SEM CARREGADOR - MATERIAIS NA OPERAÇÃO. AF_05/2023</t>
  </si>
  <si>
    <t xml:space="preserve"> 00010535 </t>
  </si>
  <si>
    <t xml:space="preserve">BETONEIRA CAPACIDADE NOMINAL 400 L, CAPACIDADE DE MISTURA  280 L, MOTOR ELETRICO TRIFASICO 220/380 V POTENCIA 2 CV, SEM CARREGADOR</t>
  </si>
  <si>
    <t xml:space="preserve"> 00002705 </t>
  </si>
  <si>
    <t xml:space="preserve">ENERGIA ELETRICA ATE 2000 KWH INDUSTRIAL, SEM DEMANDA</t>
  </si>
  <si>
    <t xml:space="preserve">KWH</t>
  </si>
  <si>
    <t xml:space="preserve"> 95329 </t>
  </si>
  <si>
    <t xml:space="preserve">CURSO DE CAPACITAÇÃO PARA CARPINTEIRO DE ESQUADRIA (ENCARGOS COMPLEMENTARES) - HORISTA</t>
  </si>
  <si>
    <t xml:space="preserve"> 00001214 </t>
  </si>
  <si>
    <t xml:space="preserve">CARPINTEIRO DE ESQUADRIAS (HORISTA)</t>
  </si>
  <si>
    <t xml:space="preserve"> 00043459 </t>
  </si>
  <si>
    <t xml:space="preserve">FERRAMENTAS - FAMILIA CARPINTEIRO DE FORMAS - HORISTA (ENCARGOS COMPLEMENTARES - COLETADO CAIXA)</t>
  </si>
  <si>
    <t xml:space="preserve"> 00043483 </t>
  </si>
  <si>
    <t xml:space="preserve">EPI - FAMILIA CARPINTEIRO DE FORMAS - HORISTA (ENCARGOS COMPLEMENTARES - COLETADO CAIXA)</t>
  </si>
  <si>
    <t xml:space="preserve"> 95330 </t>
  </si>
  <si>
    <t xml:space="preserve">CURSO DE CAPACITAÇÃO PARA CARPINTEIRO DE FÔRMAS (ENCARGOS COMPLEMENTARES) - HORISTA</t>
  </si>
  <si>
    <t xml:space="preserve"> 00001213 </t>
  </si>
  <si>
    <t xml:space="preserve">CARPINTEIRO DE FORMAS (HORISTA)</t>
  </si>
  <si>
    <t xml:space="preserve"> 00004721 </t>
  </si>
  <si>
    <t xml:space="preserve">PEDRA BRITADA N. 1 (9,5 a 19 MM) POSTO PEDREIRA/FORNECEDOR, SEM FRETE</t>
  </si>
  <si>
    <t xml:space="preserve"> 88274 </t>
  </si>
  <si>
    <t xml:space="preserve">MARMORISTA/GRANITEIRO COM ENCARGOS COMPLEMENTARES</t>
  </si>
  <si>
    <t xml:space="preserve"> 00001743 </t>
  </si>
  <si>
    <t xml:space="preserve">CUBA ACO INOX (AISI 304) DE EMBUTIR COM VALVULA 3 1/2 ", DE *46 X 30 X 12* CM</t>
  </si>
  <si>
    <t xml:space="preserve"> 00004823 </t>
  </si>
  <si>
    <t xml:space="preserve">MASSA PLASTICA PARA MARMORE/GRANITO</t>
  </si>
  <si>
    <t xml:space="preserve"> 95332 </t>
  </si>
  <si>
    <t xml:space="preserve">CURSO DE CAPACITAÇÃO PARA ELETRICISTA (ENCARGOS COMPLEMENTARES) - HORISTA</t>
  </si>
  <si>
    <t xml:space="preserve"> 00002436 </t>
  </si>
  <si>
    <t xml:space="preserve">ELETRICISTA (HORISTA)</t>
  </si>
  <si>
    <t xml:space="preserve"> 95335 </t>
  </si>
  <si>
    <t xml:space="preserve">CURSO DE CAPACITAÇÃO PARA ENCANADOR OU BOMBEIRO HIDRÁULICO (ENCARGOS COMPLEMENTARES) - HORISTA</t>
  </si>
  <si>
    <t xml:space="preserve"> 00002696 </t>
  </si>
  <si>
    <t xml:space="preserve">ENCANADOR OU BOMBEIRO HIDRAULICO (HORISTA)</t>
  </si>
  <si>
    <t xml:space="preserve"> 95417 </t>
  </si>
  <si>
    <t xml:space="preserve">CURSO DE CAPACITAÇÃO PARA ENGENHEIRO CIVIL DE OBRA PLENO (ENCARGOS COMPLEMENTARES) - MENSALISTA</t>
  </si>
  <si>
    <t xml:space="preserve"> 00040813 </t>
  </si>
  <si>
    <t xml:space="preserve">ENGENHEIRO CIVIL DE OBRA PLENO (MENSALISTA)</t>
  </si>
  <si>
    <t xml:space="preserve"> 95338 </t>
  </si>
  <si>
    <t xml:space="preserve">CURSO DE CAPACITAÇÃO PARA IMPERMEABILIZADOR (ENCARGOS COMPLEMENTARES) - HORISTA</t>
  </si>
  <si>
    <t xml:space="preserve"> 00012873 </t>
  </si>
  <si>
    <t xml:space="preserve">IMPERMEABILIZADOR (HORISTA)</t>
  </si>
  <si>
    <t xml:space="preserve"> 95341 </t>
  </si>
  <si>
    <t xml:space="preserve">CURSO DE CAPACITAÇÃO PARA MARMORISTA/GRANITEIRO (ENCARGOS COMPLEMENTARES) - HORISTA</t>
  </si>
  <si>
    <t xml:space="preserve"> 00004755 </t>
  </si>
  <si>
    <t xml:space="preserve">MARMORISTA / GRANITEIRO (HORISTA)</t>
  </si>
  <si>
    <t xml:space="preserve"> 95423 </t>
  </si>
  <si>
    <t xml:space="preserve">CURSO DE CAPACITAÇÃO PARA MESTRE DE OBRAS (ENCARGOS COMPLEMENTARES) - MENSALISTA</t>
  </si>
  <si>
    <t xml:space="preserve"> 00040819 </t>
  </si>
  <si>
    <t xml:space="preserve">MESTRE DE OBRAS (MENSALISTA)</t>
  </si>
  <si>
    <t xml:space="preserve"> 95344 </t>
  </si>
  <si>
    <t xml:space="preserve">CURSO DE CAPACITAÇÃO PARA MONTADOR DE ESTRUTURA METÁLICA (ENCARGOS COMPLEMENTARES) - HORISTA</t>
  </si>
  <si>
    <t xml:space="preserve"> 00044497 </t>
  </si>
  <si>
    <t xml:space="preserve">MONTADOR DE ESTRUTURAS METALICAS HORISTA</t>
  </si>
  <si>
    <t xml:space="preserve"> 95389 </t>
  </si>
  <si>
    <t xml:space="preserve">CURSO DE CAPACITAÇÃO PARA OPERADOR DE BETONEIRA ESTACIONÁRIA/MISTURADOR (ENCARGOS COMPLEMENTARES) - HORISTA</t>
  </si>
  <si>
    <t xml:space="preserve"> 00037666 </t>
  </si>
  <si>
    <t xml:space="preserve">OPERADOR DE BETONEIRA ESTACIONARIA / MISTURADOR</t>
  </si>
  <si>
    <t xml:space="preserve"> 95361 </t>
  </si>
  <si>
    <t xml:space="preserve">CURSO DE CAPACITAÇÃO PARA OPERADOR DE MARTELETE OU MARTELETEIRO (ENCARGOS COMPLEMENTARES) - HORISTA</t>
  </si>
  <si>
    <t xml:space="preserve"> 00004257 </t>
  </si>
  <si>
    <t xml:space="preserve">OPERADOR DE MARTELETE OU MARTELETEIRO</t>
  </si>
  <si>
    <t xml:space="preserve"> 95371 </t>
  </si>
  <si>
    <t xml:space="preserve">CURSO DE CAPACITAÇÃO PARA PEDREIRO (ENCARGOS COMPLEMENTARES) - HORISTA</t>
  </si>
  <si>
    <t xml:space="preserve"> 00004750 </t>
  </si>
  <si>
    <t xml:space="preserve">PEDREIRO (HORISTA)</t>
  </si>
  <si>
    <t xml:space="preserve"> 95372 </t>
  </si>
  <si>
    <t xml:space="preserve">CURSO DE CAPACITAÇÃO PARA PINTOR (ENCARGOS COMPLEMENTARES) - HORISTA</t>
  </si>
  <si>
    <t xml:space="preserve"> 00004783 </t>
  </si>
  <si>
    <t xml:space="preserve">PINTOR (HORISTA)</t>
  </si>
  <si>
    <t xml:space="preserve"> 95378 </t>
  </si>
  <si>
    <t xml:space="preserve">CURSO DE CAPACITAÇÃO PARA SERVENTE (ENCARGOS COMPLEMENTARES) - HORISTA</t>
  </si>
  <si>
    <t xml:space="preserve"> 00006111 </t>
  </si>
  <si>
    <t xml:space="preserve">SERVENTE DE OBRAS</t>
  </si>
  <si>
    <t xml:space="preserve"> 101372 </t>
  </si>
  <si>
    <t xml:space="preserve">CURSO DE CAPACITAÇÃO PARA VIGIA DIURNO (ENCARGOS COMPLEMENTARES) - MENSALISTA</t>
  </si>
  <si>
    <t xml:space="preserve"> 00041096 </t>
  </si>
  <si>
    <t xml:space="preserve">VIGIA DIURNO (MENSALISTA)</t>
  </si>
  <si>
    <t xml:space="preserve"> 00040863 </t>
  </si>
  <si>
    <t xml:space="preserve">EXAMES - MENSALISTA (COLETADO CAIXA - ENCARGOS COMPLEMENTARES)</t>
  </si>
  <si>
    <t xml:space="preserve"> 00040864 </t>
  </si>
  <si>
    <t xml:space="preserve">SEGURO - MENSALISTA (COLETADO CAIXA - ENCARGOS COMPLEMENTARES)</t>
  </si>
  <si>
    <t xml:space="preserve"> 00043474 </t>
  </si>
  <si>
    <t xml:space="preserve">FERRAMENTAS - FAMILIA ENGENHEIRO CIVIL - MENSALISTA (ENCARGOS COMPLEMENTARES - COLETADO CAIXA)</t>
  </si>
  <si>
    <t xml:space="preserve"> 00043498 </t>
  </si>
  <si>
    <t xml:space="preserve">EPI - FAMILIA ENGENHEIRO CIVIL - MENSALISTA (ENCARGOS COMPLEMENTARES - COLETADO CAIXA)</t>
  </si>
  <si>
    <t xml:space="preserve"> 00014153 </t>
  </si>
  <si>
    <t xml:space="preserve">FITA METALICA PERFURADA, L = *18* MM, ROLO DE 30 M, CARGA RECOMENDADA = *30* KGF</t>
  </si>
  <si>
    <t xml:space="preserve"> 00038112 </t>
  </si>
  <si>
    <t xml:space="preserve">INTERRUPTOR SIMPLES 10A, 250V (APENAS MODULO)</t>
  </si>
  <si>
    <t xml:space="preserve"> 00003502 </t>
  </si>
  <si>
    <t xml:space="preserve">JOELHO, PVC SOLDAVEL, 45 GRAUS, 40 MM, COR MARROM, PARA AGUA FRIA PREDIAL</t>
  </si>
  <si>
    <t xml:space="preserve"> 00003535 </t>
  </si>
  <si>
    <t xml:space="preserve">JOELHO PVC, SOLDAVEL, 90 GRAUS, 40 MM, COR MARROM, PARA AGUA FRIA PREDIAL</t>
  </si>
  <si>
    <t xml:space="preserve"> 00003862 </t>
  </si>
  <si>
    <t xml:space="preserve">LUVA PVC SOLDAVEL, 40 MM, PARA AGUA FRIA PREDIAL</t>
  </si>
  <si>
    <t xml:space="preserve"> 102270 </t>
  </si>
  <si>
    <t xml:space="preserve">MARTELO DEMOLIDOR ELÉTRICO, COM POTÊNCIA DE 2.000 W, 1.000 IMPACTOS POR MINUTO, PESO DE 30 KG - DEPRECIAÇÃO. AF_01/2021</t>
  </si>
  <si>
    <t xml:space="preserve"> 102271 </t>
  </si>
  <si>
    <t xml:space="preserve">MARTELO DEMOLIDOR ELÉTRICO, COM POTÊNCIA DE 2.000 W, 1.000 IMPACTOS POR MINUTO, PESO DE 30 KG - JUROS. AF_01/2021</t>
  </si>
  <si>
    <t xml:space="preserve"> 88298 </t>
  </si>
  <si>
    <t xml:space="preserve">OPERADOR DE MARTELETE OU MARTELETEIRO COM ENCARGOS COMPLEMENTARES</t>
  </si>
  <si>
    <t xml:space="preserve"> 102272 </t>
  </si>
  <si>
    <t xml:space="preserve">MARTELO DEMOLIDOR ELÉTRICO, COM POTÊNCIA DE 2.000 W, 1.000 IMPACTOS POR MINUTO, PESO DE 30 KG - MANUTENÇÃO. AF_01/2021</t>
  </si>
  <si>
    <t xml:space="preserve"> 102273 </t>
  </si>
  <si>
    <t xml:space="preserve">MARTELO DEMOLIDOR ELÉTRICO, COM POTÊNCIA DE 2.000 W, 1.000 IMPACTOS POR MINUTO, PESO DE 30 KG - MATERIAIS NA OPERAÇÃO. AF_01/2021</t>
  </si>
  <si>
    <t xml:space="preserve"> 00040703 </t>
  </si>
  <si>
    <t xml:space="preserve">MARTELO DEMOLIDOR ELETRICO, COM POTENCIA DE 2.000 W, FREQUENCIA DE 1.000 IMPACTOS POR MINUTO, FORÇA DE IMPACTO ENTRE 60 E 65 J, PESO DE 30 KG</t>
  </si>
  <si>
    <t xml:space="preserve"> 00043475 </t>
  </si>
  <si>
    <t xml:space="preserve">FERRAMENTAS - FAMILIA ENCARREGADO GERAL - MENSALISTA (ENCARGOS COMPLEMENTARES - COLETADO CAIXA)</t>
  </si>
  <si>
    <t xml:space="preserve"> 00043499 </t>
  </si>
  <si>
    <t xml:space="preserve">EPI - FAMILIA ENCARREGADO GERAL - MENSALISTA (ENCARGOS COMPLEMENTARES - COLETADO CAIXA)</t>
  </si>
  <si>
    <t xml:space="preserve"> 00043464 </t>
  </si>
  <si>
    <t xml:space="preserve">FERRAMENTAS - FAMILIA OPERADOR ESCAVADEIRA - HORISTA (ENCARGOS COMPLEMENTARES - COLETADO CAIXA)</t>
  </si>
  <si>
    <t xml:space="preserve"> 00043488 </t>
  </si>
  <si>
    <t xml:space="preserve">EPI - FAMILIA OPERADOR ESCAVADEIRA - HORISTA (ENCARGOS COMPLEMENTARES - COLETADO CAIXA)</t>
  </si>
  <si>
    <t xml:space="preserve"> 00009835 </t>
  </si>
  <si>
    <t xml:space="preserve">TUBO PVC  SERIE NORMAL, DN 40 MM, PARA ESGOTO  PREDIAL (NBR 5688)</t>
  </si>
  <si>
    <t xml:space="preserve"> 00040304 </t>
  </si>
  <si>
    <t xml:space="preserve">PREGO DE ACO POLIDO COM CABECA DUPLA 17 X 27 (2 1/2 X 11)</t>
  </si>
  <si>
    <t xml:space="preserve"> 00043132 </t>
  </si>
  <si>
    <t xml:space="preserve">ARAME RECOZIDO 16 BWG, D = 1,65 MM (0,016 KG/M) OU 18 BWG, D = 1,25 MM (0,01 KG/M)</t>
  </si>
  <si>
    <t xml:space="preserve"> 00043466 </t>
  </si>
  <si>
    <t xml:space="preserve">FERRAMENTAS - FAMILIA PINTOR - HORISTA (ENCARGOS COMPLEMENTARES - COLETADO CAIXA)</t>
  </si>
  <si>
    <t xml:space="preserve"> 00043490 </t>
  </si>
  <si>
    <t xml:space="preserve">EPI - FAMILIA PINTOR - HORISTA (ENCARGOS COMPLEMENTARES - COLETADO CAIXA)</t>
  </si>
  <si>
    <t xml:space="preserve"> 90664 </t>
  </si>
  <si>
    <t xml:space="preserve">PROJETOR PNEUMÁTICO DE ARGAMASSA PARA CHAPISCO E REBOCO COM RECIPIENTE ACOPLADO, TIPO CANEQUINHA, COM COMPRESSOR DE AR REBOCÁVEL VAZÃO 89 PCM E MOTOR DIESEL DE 20 CV - DEPRECIAÇÃO. AF_05/2023</t>
  </si>
  <si>
    <t xml:space="preserve"> 90665 </t>
  </si>
  <si>
    <t xml:space="preserve">PROJETOR PNEUMÁTICO DE ARGAMASSA PARA CHAPISCO E REBOCO COM RECIPIENTE ACOPLADO, TIPO CANEQUINHA, COM COMPRESSOR DE AR REBOCÁVEL VAZÃO 89 PCM E MOTOR DIESEL DE 20 CV - JUROS. AF_05/2023</t>
  </si>
  <si>
    <t xml:space="preserve"> 90666 </t>
  </si>
  <si>
    <t xml:space="preserve">PROJETOR PNEUMÁTICO DE ARGAMASSA PARA CHAPISCO E REBOCO COM RECIPIENTE ACOPLADO, TIPO CANEQUINHA, COM COMPRESSOR DE AR REBOCÁVEL VAZÃO 89 PCM E MOTOR DIESEL DE 20 CV - MANUTENÇÃO. AF_05/2023</t>
  </si>
  <si>
    <t xml:space="preserve"> 90667 </t>
  </si>
  <si>
    <t xml:space="preserve">PROJETOR PNEUMÁTICO DE ARGAMASSA PARA CHAPISCO E REBOCO COM RECIPIENTE ACOPLADO, TIPO CANEQUINHA, COM COMPRESSOR DE AR REBOCÁVEL VAZÃO 89 PCM E MOTOR DIESEL DE 20 CV - MATERIAIS NA OPERAÇÃO. AF_05/2023</t>
  </si>
  <si>
    <t xml:space="preserve"> 00013803 </t>
  </si>
  <si>
    <t xml:space="preserve">COMPRESSOR DE AR REBOCAVEL, VAZAO 89 PCM, PRESSAO EFETIVA DE TRABALHO *102* PSI, MOTOR DIESEL, POTENCIA *20* CV</t>
  </si>
  <si>
    <t xml:space="preserve"> 00039828 </t>
  </si>
  <si>
    <t xml:space="preserve">PROJETOR PNEUMATICO DE ARGAMASSA PARA CHAPISCO E REBOCO COM RECIPIENTE ACOPLADO, TIPO CANEQUNHA, COM VOLUME DE 1,50 L, SEM COMPRESSOR</t>
  </si>
  <si>
    <t xml:space="preserve"> 00004221 </t>
  </si>
  <si>
    <t xml:space="preserve">OLEO DIESEL COMBUSTIVEL COMUM</t>
  </si>
  <si>
    <t xml:space="preserve"> 00007568 </t>
  </si>
  <si>
    <t xml:space="preserve">BUCHA DE NYLON SEM ABA S10, COM PARAFUSO DE 6,10 X 65 MM EM ACO ZINCADO COM ROSCA SOBERBA, CABECA CHATA E FENDA PHILLIPS</t>
  </si>
  <si>
    <t xml:space="preserve"> 00007572 </t>
  </si>
  <si>
    <t xml:space="preserve">SUPORTE ISOLADOR REFORCADO DIAMETRO NOMINAL 5/16", COM ROSCA SOBERBA E BUCHA</t>
  </si>
  <si>
    <t xml:space="preserve"> 00011267 </t>
  </si>
  <si>
    <t xml:space="preserve">ARRUELA LISA, REDONDA, DE LATAO POLIDO, DIAMETRO NOMINAL 5/8", DIAMETRO EXTERNO = 34 MM, DIAMETRO DO FURO = 17 MM, ESPESSURA = *2,5* MM</t>
  </si>
  <si>
    <t xml:space="preserve"> 00038094 </t>
  </si>
  <si>
    <t xml:space="preserve">ESPELHO / PLACA DE 3 POSTOS 4" X 2", PARA INSTALACAO DE TOMADAS E INTERRUPTORES</t>
  </si>
  <si>
    <t xml:space="preserve"> 00038099 </t>
  </si>
  <si>
    <t xml:space="preserve">SUPORTE DE FIXACAO PARA ESPELHO / PLACA 4" X 2", PARA 3 MODULOS, PARA INSTALACAO DE TOMADAS E INTERRUPTORES (SOMENTE SUPORTE)</t>
  </si>
  <si>
    <t xml:space="preserve"> 00007141 </t>
  </si>
  <si>
    <t xml:space="preserve">TE SOLDAVEL, PVC, 90 GRAUS, 40 MM, PARA AGUA FRIA PREDIAL (NBR 5648)</t>
  </si>
  <si>
    <t xml:space="preserve"> 00038101 </t>
  </si>
  <si>
    <t xml:space="preserve">TOMADA 2P+T 10A, 250V  (APENAS MODULO)</t>
  </si>
  <si>
    <t xml:space="preserve"> 00009874 </t>
  </si>
  <si>
    <t xml:space="preserve">TUBO PVC, SOLDAVEL, DE 40 MM, AGUA FRIA (NBR-5648)</t>
  </si>
  <si>
    <t xml:space="preserve"> 00007131 </t>
  </si>
  <si>
    <t xml:space="preserve">TE DE REDUCAO, PVC, SOLDAVEL, 90 GRAUS, 50 MM X 40 MM, PARA AGUA FRIA PREDIAL</t>
  </si>
  <si>
    <t xml:space="preserve"> 00009894 </t>
  </si>
  <si>
    <t xml:space="preserve">UNIAO PVC, SOLDAVEL, 40 MM,  PARA AGUA FRIA PREDIAL</t>
  </si>
  <si>
    <t xml:space="preserve"> 00040862 </t>
  </si>
  <si>
    <t xml:space="preserve">ALIMENTACAO - MENSALISTA (COLETADO CAIXA - ENCARGOS COMPLEMENTARES)</t>
  </si>
  <si>
    <t xml:space="preserve"> 00043503 </t>
  </si>
  <si>
    <t xml:space="preserve">EPI - FAMILIA SERVENTE - MENSALISTA (ENCARGOS COMPLEMENTARES - COLETADO CAIXA)</t>
  </si>
  <si>
    <t xml:space="preserve"> 00043479 </t>
  </si>
  <si>
    <t xml:space="preserve">FERRAMENTAS - FAMILIA SERVENTE - MENSALISTA (ENCARGOS COMPLEMENTARES - COLETADO CAIXA)</t>
  </si>
  <si>
    <t xml:space="preserve"> 00040861 </t>
  </si>
  <si>
    <t xml:space="preserve">TRANSPORTE - MENSALISTA (COLETADO CAIXA - ENCARGOS COMPLEMENTARES)</t>
  </si>
  <si>
    <t xml:space="preserve"> 0115 </t>
  </si>
  <si>
    <t xml:space="preserve">ADICIONAL NOTURNO - VIGIA (37,15%)</t>
  </si>
  <si>
    <t xml:space="preserve">UD</t>
  </si>
  <si>
    <t xml:space="preserve"> 00006157 </t>
  </si>
  <si>
    <t xml:space="preserve">VALVULA EM METAL CROMADO PARA PIA AMERICANA 3.1/2 X 1.1/2 "</t>
  </si>
  <si>
    <t xml:space="preserve">Composição Própria - CP-UNILAB 0022</t>
  </si>
  <si>
    <t xml:space="preserve">Data</t>
  </si>
  <si>
    <t xml:space="preserve"> 08/2024 </t>
  </si>
  <si>
    <t xml:space="preserve">Estado</t>
  </si>
  <si>
    <t xml:space="preserve">Ceará</t>
  </si>
  <si>
    <t xml:space="preserve">Unidade</t>
  </si>
  <si>
    <t xml:space="preserve">Valor sem Desoneração</t>
  </si>
  <si>
    <t xml:space="preserve">5.267,74</t>
  </si>
  <si>
    <t xml:space="preserve">Valor com Desoneração</t>
  </si>
  <si>
    <t xml:space="preserve">4.737,18</t>
  </si>
  <si>
    <t xml:space="preserve">codigo</t>
  </si>
  <si>
    <t xml:space="preserve">Coeficiente</t>
  </si>
  <si>
    <t xml:space="preserve">C</t>
  </si>
  <si>
    <t xml:space="preserve"> 101372 SINAPI</t>
  </si>
  <si>
    <t xml:space="preserve">12,08</t>
  </si>
  <si>
    <t xml:space="preserve">10,39</t>
  </si>
  <si>
    <t xml:space="preserve">1,0</t>
  </si>
  <si>
    <t xml:space="preserve">I</t>
  </si>
  <si>
    <t xml:space="preserve"> 0115 Emp</t>
  </si>
  <si>
    <t xml:space="preserve">1.025,08</t>
  </si>
  <si>
    <t xml:space="preserve">881,83</t>
  </si>
  <si>
    <t xml:space="preserve"> 00040862 SINAPI</t>
  </si>
  <si>
    <t xml:space="preserve">639,23</t>
  </si>
  <si>
    <t xml:space="preserve"> 00043503 SINAPI</t>
  </si>
  <si>
    <t xml:space="preserve">250,24</t>
  </si>
  <si>
    <t xml:space="preserve"> 00040863 SINAPI</t>
  </si>
  <si>
    <t xml:space="preserve">252,08</t>
  </si>
  <si>
    <t xml:space="preserve"> 00043479 SINAPI</t>
  </si>
  <si>
    <t xml:space="preserve">114,72</t>
  </si>
  <si>
    <t xml:space="preserve"> 00040864 SINAPI</t>
  </si>
  <si>
    <t xml:space="preserve">7,31</t>
  </si>
  <si>
    <t xml:space="preserve"> 00040861 SINAPI</t>
  </si>
  <si>
    <t xml:space="preserve">207,69</t>
  </si>
  <si>
    <t xml:space="preserve"> 00041096 SINAPI</t>
  </si>
  <si>
    <t xml:space="preserve">2.759,31</t>
  </si>
  <si>
    <t xml:space="preserve">2.373,69</t>
  </si>
  <si>
    <t xml:space="preserve">Cronograma Físico e Financeiro</t>
  </si>
  <si>
    <t xml:space="preserve">Total Por Etapa</t>
  </si>
  <si>
    <t xml:space="preserve">30 DIAS</t>
  </si>
  <si>
    <t xml:space="preserve">60 DIAS</t>
  </si>
  <si>
    <t xml:space="preserve">90 DIAS</t>
  </si>
  <si>
    <t xml:space="preserve">120 DIAS</t>
  </si>
  <si>
    <t xml:space="preserve">COBERTA E IMPÉRMEABILIZAÇÃO</t>
  </si>
  <si>
    <t xml:space="preserve">Porcentagem</t>
  </si>
  <si>
    <t xml:space="preserve">Custo</t>
  </si>
  <si>
    <t xml:space="preserve">Porcentagem Acumulado</t>
  </si>
  <si>
    <t xml:space="preserve">Custo Acumulado</t>
  </si>
  <si>
    <t xml:space="preserve">Planilha de Detalhamento do BDI</t>
  </si>
  <si>
    <t xml:space="preserve">Tomador</t>
  </si>
  <si>
    <t xml:space="preserve">Nº do Contrato de Repasse</t>
  </si>
  <si>
    <t xml:space="preserve">Nome da Obra</t>
  </si>
  <si>
    <t xml:space="preserve">RETOMADA DE QUADRA COBERTA COM VESTIÁRIO (25,80x38m)</t>
  </si>
  <si>
    <t xml:space="preserve">Município da Obra</t>
  </si>
  <si>
    <t xml:space="preserve">BALNEÁRIO PINHAL /RS</t>
  </si>
  <si>
    <t xml:space="preserve">Tipo de Obra</t>
  </si>
  <si>
    <t xml:space="preserve">Contribuição Previdenciária</t>
  </si>
  <si>
    <t xml:space="preserve">Conforme legislação tributária municipal, definir estimativa de percentual da base de cálculo para o ISS:</t>
  </si>
  <si>
    <t xml:space="preserve">Sobre a base de cálculo, definir a respectiva alíquota do ISS (entre 2% e 5%):</t>
  </si>
  <si>
    <t xml:space="preserve">Parcelas do BDI</t>
  </si>
  <si>
    <t xml:space="preserve">Valor percentual adotado</t>
  </si>
  <si>
    <t xml:space="preserve">Limites das parcelas do BDI para obras do tipo acima selecionado.
Acórdão TCU 2622/2013</t>
  </si>
  <si>
    <t xml:space="preserve">Mín</t>
  </si>
  <si>
    <t xml:space="preserve">Med.</t>
  </si>
  <si>
    <t xml:space="preserve">Máx.</t>
  </si>
  <si>
    <r>
      <rPr>
        <b val="true"/>
        <sz val="9"/>
        <rFont val="Arial"/>
        <family val="2"/>
        <charset val="1"/>
      </rPr>
      <t xml:space="preserve">(AC) - </t>
    </r>
    <r>
      <rPr>
        <sz val="9"/>
        <rFont val="Arial"/>
        <family val="2"/>
        <charset val="1"/>
      </rPr>
      <t xml:space="preserve">Administração Central</t>
    </r>
  </si>
  <si>
    <r>
      <rPr>
        <b val="true"/>
        <sz val="9"/>
        <rFont val="Arial"/>
        <family val="2"/>
        <charset val="1"/>
      </rPr>
      <t xml:space="preserve">(S) + (G) - </t>
    </r>
    <r>
      <rPr>
        <sz val="9"/>
        <rFont val="Arial"/>
        <family val="2"/>
        <charset val="1"/>
      </rPr>
      <t xml:space="preserve">Seguro e Garantia</t>
    </r>
  </si>
  <si>
    <r>
      <rPr>
        <b val="true"/>
        <sz val="9"/>
        <rFont val="Arial"/>
        <family val="2"/>
        <charset val="1"/>
      </rPr>
      <t xml:space="preserve">(R) - </t>
    </r>
    <r>
      <rPr>
        <sz val="9"/>
        <rFont val="Arial"/>
        <family val="2"/>
        <charset val="1"/>
      </rPr>
      <t xml:space="preserve">Risco</t>
    </r>
  </si>
  <si>
    <r>
      <rPr>
        <b val="true"/>
        <sz val="9"/>
        <rFont val="Arial"/>
        <family val="2"/>
        <charset val="1"/>
      </rPr>
      <t xml:space="preserve">(DF) - </t>
    </r>
    <r>
      <rPr>
        <sz val="9"/>
        <rFont val="Arial"/>
        <family val="2"/>
        <charset val="1"/>
      </rPr>
      <t xml:space="preserve">Despesas Financeiras</t>
    </r>
  </si>
  <si>
    <r>
      <rPr>
        <b val="true"/>
        <sz val="9"/>
        <rFont val="Arial"/>
        <family val="2"/>
        <charset val="1"/>
      </rPr>
      <t xml:space="preserve">(L) - </t>
    </r>
    <r>
      <rPr>
        <sz val="9"/>
        <rFont val="Arial"/>
        <family val="2"/>
        <charset val="1"/>
      </rPr>
      <t xml:space="preserve">Lucro</t>
    </r>
  </si>
  <si>
    <r>
      <rPr>
        <b val="true"/>
        <sz val="10"/>
        <rFont val="Arial"/>
        <family val="2"/>
        <charset val="1"/>
      </rPr>
      <t xml:space="preserve">(I</t>
    </r>
    <r>
      <rPr>
        <b val="true"/>
        <sz val="6"/>
        <rFont val="Arial"/>
        <family val="2"/>
        <charset val="1"/>
      </rPr>
      <t xml:space="preserve">1</t>
    </r>
    <r>
      <rPr>
        <b val="true"/>
        <sz val="10"/>
        <rFont val="Arial"/>
        <family val="2"/>
        <charset val="1"/>
      </rPr>
      <t xml:space="preserve">) - </t>
    </r>
    <r>
      <rPr>
        <sz val="10"/>
        <rFont val="Arial"/>
        <family val="2"/>
        <charset val="1"/>
      </rPr>
      <t xml:space="preserve">PIS</t>
    </r>
  </si>
  <si>
    <r>
      <rPr>
        <b val="true"/>
        <sz val="10"/>
        <rFont val="Arial"/>
        <family val="2"/>
        <charset val="1"/>
      </rPr>
      <t xml:space="preserve">(I</t>
    </r>
    <r>
      <rPr>
        <b val="true"/>
        <sz val="5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- </t>
    </r>
    <r>
      <rPr>
        <sz val="10"/>
        <rFont val="Arial"/>
        <family val="0"/>
        <charset val="1"/>
      </rPr>
      <t xml:space="preserve">COFINS</t>
    </r>
  </si>
  <si>
    <r>
      <rPr>
        <b val="true"/>
        <sz val="10"/>
        <rFont val="Arial"/>
        <family val="2"/>
        <charset val="1"/>
      </rPr>
      <t xml:space="preserve">(I</t>
    </r>
    <r>
      <rPr>
        <b val="true"/>
        <sz val="5"/>
        <rFont val="Arial"/>
        <family val="2"/>
        <charset val="1"/>
      </rPr>
      <t xml:space="preserve">3</t>
    </r>
    <r>
      <rPr>
        <b val="true"/>
        <sz val="10"/>
        <rFont val="Arial"/>
        <family val="2"/>
        <charset val="1"/>
      </rPr>
      <t xml:space="preserve">) - </t>
    </r>
    <r>
      <rPr>
        <sz val="10"/>
        <rFont val="Arial"/>
        <family val="0"/>
        <charset val="1"/>
      </rPr>
      <t xml:space="preserve">ISS</t>
    </r>
  </si>
  <si>
    <r>
      <rPr>
        <b val="true"/>
        <sz val="10"/>
        <rFont val="Arial"/>
        <family val="2"/>
        <charset val="1"/>
      </rPr>
      <t xml:space="preserve">(I</t>
    </r>
    <r>
      <rPr>
        <b val="true"/>
        <sz val="5"/>
        <rFont val="Arial"/>
        <family val="2"/>
        <charset val="1"/>
      </rPr>
      <t xml:space="preserve">4</t>
    </r>
    <r>
      <rPr>
        <b val="true"/>
        <sz val="10"/>
        <rFont val="Arial"/>
        <family val="2"/>
        <charset val="1"/>
      </rPr>
      <t xml:space="preserve">) - </t>
    </r>
    <r>
      <rPr>
        <sz val="10"/>
        <rFont val="Arial"/>
        <family val="0"/>
        <charset val="1"/>
      </rPr>
      <t xml:space="preserve">Contrib. Previdenciária</t>
    </r>
  </si>
  <si>
    <t xml:space="preserve">BDI Adotado</t>
  </si>
  <si>
    <t xml:space="preserve">Valor para simples conferência do enquadramento do BDI nos limites estabelecidos pelo Acórdão TCU 2622/2013</t>
  </si>
  <si>
    <t xml:space="preserve">Limites do valor do BDI para obras do tipo acima selecionado.
Acórdão TCU 2622/2013</t>
  </si>
  <si>
    <r>
      <rPr>
        <sz val="8"/>
        <rFont val="Arial"/>
        <family val="2"/>
        <charset val="1"/>
      </rPr>
      <t xml:space="preserve">BDI desconsiderando a parcela 
(I</t>
    </r>
    <r>
      <rPr>
        <sz val="6"/>
        <rFont val="Arial"/>
        <family val="2"/>
        <charset val="1"/>
      </rPr>
      <t xml:space="preserve">4</t>
    </r>
    <r>
      <rPr>
        <sz val="8"/>
        <rFont val="Arial"/>
        <family val="2"/>
        <charset val="1"/>
      </rPr>
      <t xml:space="preserve">) contribuição previdenciária</t>
    </r>
  </si>
  <si>
    <t xml:space="preserve">DECLARAÇÕES</t>
  </si>
  <si>
    <t xml:space="preserve">Observações:</t>
  </si>
  <si>
    <t xml:space="preserve">Assinatura do Responsável Técnico pelo orçamento</t>
  </si>
  <si>
    <t xml:space="preserve">Nº ART ou RRT do orçamento</t>
  </si>
  <si>
    <t xml:space="preserve">ENG° BRUNO PAIVA NICHELE CREA/RS 208711</t>
  </si>
  <si>
    <t xml:space="preserve">Título, Nome e CREA/CAU do Responsável Técnico pelo orçamento</t>
  </si>
  <si>
    <t xml:space="preserve">Assinatura do Responsável Tomador</t>
  </si>
  <si>
    <t xml:space="preserve">ARQUITETO E URBANISTA</t>
  </si>
  <si>
    <t xml:space="preserve"> Cargo e Nome</t>
  </si>
  <si>
    <t xml:space="preserve">-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</si>
</sst>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.00%"/>
    <numFmt numFmtId="166" formatCode="#,##0.00"/>
    <numFmt numFmtId="167" formatCode="0.00"/>
    <numFmt numFmtId="168" formatCode="#,##0.0000000"/>
    <numFmt numFmtId="169" formatCode="General"/>
    <numFmt numFmtId="170" formatCode="0%"/>
    <numFmt numFmtId="171" formatCode="_-* #,##0.00_-;\-* #,##0.00_-;_-* \-??_-;_-@_-"/>
    <numFmt numFmtId="172" formatCode="#,##0.00_ ;\-#,##0.00\ "/>
    <numFmt numFmtId="173" formatCode="dd/mm/yyyy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1"/>
      <charset val="1"/>
    </font>
    <font>
      <b val="true"/>
      <sz val="11"/>
      <name val="Arial"/>
      <family val="1"/>
      <charset val="1"/>
    </font>
    <font>
      <b val="true"/>
      <sz val="10"/>
      <name val="Arial"/>
      <family val="1"/>
      <charset val="1"/>
    </font>
    <font>
      <b val="true"/>
      <sz val="10"/>
      <color rgb="FFC9211E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  <font>
      <sz val="10"/>
      <name val="Arial"/>
      <family val="0"/>
      <charset val="1"/>
    </font>
    <font>
      <sz val="10"/>
      <color rgb="FFFFFFFF"/>
      <name val="Arial"/>
      <family val="2"/>
      <charset val="1"/>
    </font>
    <font>
      <b val="true"/>
      <sz val="14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sz val="10"/>
      <color rgb="FFFF0000"/>
      <name val="Arial"/>
      <family val="2"/>
      <charset val="1"/>
    </font>
    <font>
      <sz val="12"/>
      <name val="Arial"/>
      <family val="2"/>
      <charset val="1"/>
    </font>
    <font>
      <b val="true"/>
      <sz val="6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5"/>
      <name val="Arial"/>
      <family val="2"/>
      <charset val="1"/>
    </font>
    <font>
      <sz val="6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sz val="9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7F3DF"/>
      </patternFill>
    </fill>
    <fill>
      <patternFill patternType="solid">
        <fgColor rgb="FFD8ECF6"/>
        <bgColor rgb="FFDFF0D8"/>
      </patternFill>
    </fill>
    <fill>
      <patternFill patternType="solid">
        <fgColor rgb="FFDFF0D8"/>
        <bgColor rgb="FFD8ECF6"/>
      </patternFill>
    </fill>
    <fill>
      <patternFill patternType="solid">
        <fgColor rgb="FFD6D6D6"/>
        <bgColor rgb="FFCCCCCC"/>
      </patternFill>
    </fill>
    <fill>
      <patternFill patternType="solid">
        <fgColor rgb="FFEFEFEF"/>
        <bgColor rgb="FFF7F3DF"/>
      </patternFill>
    </fill>
    <fill>
      <patternFill patternType="solid">
        <fgColor rgb="FFF7F3DF"/>
        <bgColor rgb="FFEFEFEF"/>
      </patternFill>
    </fill>
    <fill>
      <patternFill patternType="solid">
        <fgColor rgb="FFFFFFCC"/>
        <bgColor rgb="FFF7F3DF"/>
      </patternFill>
    </fill>
    <fill>
      <patternFill patternType="solid">
        <fgColor rgb="FFC0C0C0"/>
        <bgColor rgb="FFCCCCCC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medium"/>
      <right style="medium"/>
      <top style="thin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hair"/>
      <bottom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0" xfId="2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6" fillId="2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2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3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3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8" fillId="3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9" fillId="4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4" borderId="1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9" fillId="4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9" fillId="4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9" fillId="4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7" fontId="8" fillId="3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2" borderId="0" xfId="2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2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6" fontId="6" fillId="2" borderId="0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2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9" fillId="4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5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5" borderId="1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5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0" fillId="5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0" fillId="5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2" borderId="0" xfId="2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0" fillId="2" borderId="0" xfId="2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6" fontId="10" fillId="2" borderId="0" xfId="2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0" fillId="2" borderId="0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9" fillId="4" borderId="2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6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6" borderId="1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0" fillId="6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0" fillId="6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10" fillId="6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0" fillId="2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7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7" borderId="1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1" fillId="8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8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8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5" fillId="0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5" fillId="0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20" fillId="0" borderId="2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8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0" borderId="1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6" fillId="0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20" fillId="0" borderId="23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2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0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0" borderId="2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0" borderId="2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20" fillId="0" borderId="2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9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9" borderId="2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6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0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3" fontId="0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0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0" borderId="5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8" fillId="0" borderId="18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8" fillId="0" borderId="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8" fillId="0" borderId="1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8" fillId="0" borderId="24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8" fillId="0" borderId="25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" xfId="20"/>
  </cellStyles>
  <dxfs count="5">
    <dxf>
      <font>
        <b val="1"/>
        <i val="0"/>
        <strike val="0"/>
        <color rgb="FF800000"/>
      </font>
      <fill>
        <patternFill>
          <bgColor rgb="FFFFFF00"/>
        </patternFill>
      </fill>
    </dxf>
    <dxf>
      <fill>
        <patternFill>
          <bgColor rgb="FFCCFFCC"/>
        </patternFill>
      </fill>
    </dxf>
    <dxf>
      <font>
        <b val="1"/>
        <i val="0"/>
        <color rgb="FF993300"/>
      </font>
      <fill>
        <patternFill>
          <bgColor rgb="FFFFFF00"/>
        </patternFill>
      </fill>
      <border diagonalUp="false" diagonalDown="false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diagonal/>
      </border>
    </dxf>
    <dxf>
      <font>
        <color rgb="FF993300"/>
      </font>
      <fill>
        <patternFill>
          <bgColor rgb="FFFFFF00"/>
        </patternFill>
      </fill>
      <border diagonalUp="false" diagonalDown="false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diagonal/>
      </border>
    </dxf>
    <dxf>
      <font>
        <b val="1"/>
        <i val="0"/>
        <color rgb="FF800000"/>
      </font>
      <fill>
        <patternFill>
          <bgColor rgb="FFFFFF00"/>
        </patternFill>
      </fill>
      <border diagonalUp="false" diagonalDown="false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D8ECF6"/>
      <rgbColor rgb="FF660066"/>
      <rgbColor rgb="FFFF8080"/>
      <rgbColor rgb="FF0066CC"/>
      <rgbColor rgb="FFD6D6D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FF0D8"/>
      <rgbColor rgb="FFCCFFCC"/>
      <rgbColor rgb="FFF7F3DF"/>
      <rgbColor rgb="FFCCCCCC"/>
      <rgbColor rgb="FFFF99CC"/>
      <rgbColor rgb="FFCC99FF"/>
      <rgbColor rgb="FFEFEFE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331560</xdr:colOff>
      <xdr:row>19</xdr:row>
      <xdr:rowOff>143640</xdr:rowOff>
    </xdr:from>
    <xdr:to>
      <xdr:col>19</xdr:col>
      <xdr:colOff>130680</xdr:colOff>
      <xdr:row>22</xdr:row>
      <xdr:rowOff>85320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212720" y="4776120"/>
          <a:ext cx="2257920" cy="570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43920</xdr:colOff>
      <xdr:row>16</xdr:row>
      <xdr:rowOff>54360</xdr:rowOff>
    </xdr:from>
    <xdr:to>
      <xdr:col>16</xdr:col>
      <xdr:colOff>220680</xdr:colOff>
      <xdr:row>19</xdr:row>
      <xdr:rowOff>22320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289280" y="3587040"/>
          <a:ext cx="2135160" cy="539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BDI%20modelo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I"/>
      <sheetName val="Plan4"/>
    </sheetNames>
    <sheetDataSet>
      <sheetData sheetId="0"/>
      <sheetData sheetId="1">
        <row r="6">
          <cell r="C6">
            <v>3</v>
          </cell>
        </row>
        <row r="6">
          <cell r="I6">
            <v>4</v>
          </cell>
        </row>
        <row r="6">
          <cell r="O6">
            <v>5.5</v>
          </cell>
        </row>
        <row r="7">
          <cell r="C7">
            <v>0.8</v>
          </cell>
        </row>
        <row r="7">
          <cell r="I7">
            <v>0.8</v>
          </cell>
        </row>
        <row r="7">
          <cell r="O7">
            <v>1</v>
          </cell>
        </row>
        <row r="8">
          <cell r="C8">
            <v>0.97</v>
          </cell>
        </row>
        <row r="8">
          <cell r="I8">
            <v>1.27</v>
          </cell>
        </row>
        <row r="8">
          <cell r="O8">
            <v>1.27</v>
          </cell>
        </row>
        <row r="9">
          <cell r="C9">
            <v>0.59</v>
          </cell>
        </row>
        <row r="9">
          <cell r="I9">
            <v>1.23</v>
          </cell>
        </row>
        <row r="9">
          <cell r="O9">
            <v>1.39</v>
          </cell>
        </row>
        <row r="10">
          <cell r="C10">
            <v>6.16</v>
          </cell>
        </row>
        <row r="10">
          <cell r="I10">
            <v>7.4</v>
          </cell>
        </row>
        <row r="10">
          <cell r="O10">
            <v>8.96</v>
          </cell>
        </row>
        <row r="11">
          <cell r="C11">
            <v>0.65</v>
          </cell>
        </row>
        <row r="11">
          <cell r="I11">
            <v>0.65</v>
          </cell>
        </row>
        <row r="11">
          <cell r="O11">
            <v>0.65</v>
          </cell>
        </row>
        <row r="12">
          <cell r="C12">
            <v>3</v>
          </cell>
        </row>
        <row r="12">
          <cell r="I12">
            <v>3</v>
          </cell>
        </row>
        <row r="12">
          <cell r="O12">
            <v>3</v>
          </cell>
        </row>
        <row r="13">
          <cell r="C13">
            <v>2</v>
          </cell>
        </row>
        <row r="13">
          <cell r="I13">
            <v>2</v>
          </cell>
        </row>
        <row r="13">
          <cell r="O13">
            <v>5</v>
          </cell>
        </row>
        <row r="17">
          <cell r="B17">
            <v>1</v>
          </cell>
        </row>
        <row r="19">
          <cell r="O19">
            <v>20.34</v>
          </cell>
        </row>
        <row r="19">
          <cell r="Q19">
            <v>22.12</v>
          </cell>
        </row>
        <row r="19">
          <cell r="S19">
            <v>25</v>
          </cell>
        </row>
        <row r="26">
          <cell r="B2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8"/>
  <sheetViews>
    <sheetView showFormulas="false" showGridLines="true" showRowColHeaders="true" showZeros="true" rightToLeft="false" tabSelected="true" showOutlineSymbols="false" defaultGridColor="true" view="normal" topLeftCell="A1" colorId="64" zoomScale="90" zoomScaleNormal="90" zoomScalePageLayoutView="100" workbookViewId="0">
      <selection pane="topLeft" activeCell="A3" activeCellId="0" sqref="A3"/>
    </sheetView>
  </sheetViews>
  <sheetFormatPr defaultColWidth="9.47265625" defaultRowHeight="18" zeroHeight="false" outlineLevelRow="0" outlineLevelCol="0"/>
  <cols>
    <col collapsed="false" customWidth="true" hidden="false" outlineLevel="0" max="2" min="1" style="1" width="10.99"/>
    <col collapsed="false" customWidth="true" hidden="false" outlineLevel="0" max="3" min="3" style="1" width="14.52"/>
    <col collapsed="false" customWidth="true" hidden="false" outlineLevel="0" max="4" min="4" style="1" width="65.95"/>
    <col collapsed="false" customWidth="true" hidden="false" outlineLevel="0" max="5" min="5" style="1" width="8.8"/>
    <col collapsed="false" customWidth="true" hidden="false" outlineLevel="0" max="10" min="6" style="1" width="14.29"/>
  </cols>
  <sheetData>
    <row r="1" customFormat="false" ht="26.85" hidden="false" customHeight="true" outlineLevel="0" collapsed="false">
      <c r="A1" s="2"/>
      <c r="B1" s="2"/>
      <c r="C1" s="2"/>
      <c r="D1" s="3" t="s">
        <v>0</v>
      </c>
      <c r="E1" s="4" t="s">
        <v>1</v>
      </c>
      <c r="F1" s="4"/>
      <c r="G1" s="4" t="s">
        <v>2</v>
      </c>
      <c r="H1" s="4"/>
      <c r="I1" s="3" t="s">
        <v>3</v>
      </c>
    </row>
    <row r="2" customFormat="false" ht="80" hidden="false" customHeight="true" outlineLevel="0" collapsed="false">
      <c r="A2" s="5"/>
      <c r="B2" s="5"/>
      <c r="C2" s="5"/>
      <c r="D2" s="6" t="s">
        <v>4</v>
      </c>
      <c r="E2" s="7" t="s">
        <v>5</v>
      </c>
      <c r="F2" s="7"/>
      <c r="G2" s="8" t="n">
        <f aca="false">bdi_modelo!F21</f>
        <v>0</v>
      </c>
      <c r="H2" s="8"/>
      <c r="I2" s="6" t="s">
        <v>6</v>
      </c>
    </row>
    <row r="3" customFormat="false" ht="18" hidden="false" customHeight="true" outlineLevel="0" collapsed="false">
      <c r="A3" s="9" t="s">
        <v>7</v>
      </c>
      <c r="B3" s="9"/>
      <c r="C3" s="9"/>
      <c r="D3" s="9"/>
      <c r="E3" s="9"/>
      <c r="F3" s="9"/>
      <c r="G3" s="9"/>
      <c r="H3" s="9"/>
      <c r="I3" s="9"/>
    </row>
    <row r="4" customFormat="false" ht="30" hidden="false" customHeight="true" outlineLevel="0" collapsed="false">
      <c r="A4" s="10" t="s">
        <v>8</v>
      </c>
      <c r="B4" s="11" t="s">
        <v>9</v>
      </c>
      <c r="C4" s="10" t="s">
        <v>10</v>
      </c>
      <c r="D4" s="10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</row>
    <row r="5" customFormat="false" ht="24" hidden="false" customHeight="true" outlineLevel="0" collapsed="false">
      <c r="A5" s="13" t="s">
        <v>17</v>
      </c>
      <c r="B5" s="13"/>
      <c r="C5" s="13"/>
      <c r="D5" s="13" t="s">
        <v>18</v>
      </c>
      <c r="E5" s="13"/>
      <c r="F5" s="14"/>
      <c r="G5" s="13"/>
      <c r="H5" s="13"/>
      <c r="I5" s="15" t="n">
        <f aca="false">SUM(I6)</f>
        <v>0</v>
      </c>
    </row>
    <row r="6" customFormat="false" ht="26" hidden="false" customHeight="true" outlineLevel="0" collapsed="false">
      <c r="A6" s="16" t="s">
        <v>19</v>
      </c>
      <c r="B6" s="17" t="s">
        <v>20</v>
      </c>
      <c r="C6" s="16" t="s">
        <v>21</v>
      </c>
      <c r="D6" s="16" t="s">
        <v>22</v>
      </c>
      <c r="E6" s="18" t="s">
        <v>23</v>
      </c>
      <c r="F6" s="19" t="n">
        <v>4</v>
      </c>
      <c r="G6" s="20"/>
      <c r="H6" s="20"/>
      <c r="I6" s="20" t="n">
        <f aca="false">TRUNC(F6*H6,2)</f>
        <v>0</v>
      </c>
    </row>
    <row r="7" customFormat="false" ht="24" hidden="false" customHeight="true" outlineLevel="0" collapsed="false">
      <c r="A7" s="13" t="s">
        <v>24</v>
      </c>
      <c r="B7" s="13"/>
      <c r="C7" s="13"/>
      <c r="D7" s="13" t="s">
        <v>25</v>
      </c>
      <c r="E7" s="13"/>
      <c r="F7" s="21"/>
      <c r="G7" s="13"/>
      <c r="H7" s="13"/>
      <c r="I7" s="15" t="n">
        <f aca="false">SUM(I8:I9)</f>
        <v>0</v>
      </c>
    </row>
    <row r="8" customFormat="false" ht="39" hidden="false" customHeight="true" outlineLevel="0" collapsed="false">
      <c r="A8" s="16" t="s">
        <v>26</v>
      </c>
      <c r="B8" s="17" t="s">
        <v>27</v>
      </c>
      <c r="C8" s="16" t="s">
        <v>28</v>
      </c>
      <c r="D8" s="16" t="s">
        <v>29</v>
      </c>
      <c r="E8" s="18" t="s">
        <v>30</v>
      </c>
      <c r="F8" s="19" t="n">
        <v>987.36</v>
      </c>
      <c r="G8" s="20"/>
      <c r="H8" s="20"/>
      <c r="I8" s="20" t="n">
        <f aca="false">TRUNC(F8*H8,2)</f>
        <v>0</v>
      </c>
    </row>
    <row r="9" customFormat="false" ht="24" hidden="false" customHeight="true" outlineLevel="0" collapsed="false">
      <c r="A9" s="16" t="s">
        <v>31</v>
      </c>
      <c r="B9" s="17" t="s">
        <v>32</v>
      </c>
      <c r="C9" s="16" t="s">
        <v>33</v>
      </c>
      <c r="D9" s="16" t="s">
        <v>34</v>
      </c>
      <c r="E9" s="18" t="s">
        <v>30</v>
      </c>
      <c r="F9" s="19" t="n">
        <v>501.8</v>
      </c>
      <c r="G9" s="20"/>
      <c r="H9" s="20"/>
      <c r="I9" s="20" t="n">
        <f aca="false">TRUNC(F9*H9,2)</f>
        <v>0</v>
      </c>
    </row>
    <row r="10" customFormat="false" ht="24" hidden="false" customHeight="true" outlineLevel="0" collapsed="false">
      <c r="A10" s="13" t="s">
        <v>35</v>
      </c>
      <c r="B10" s="13"/>
      <c r="C10" s="13"/>
      <c r="D10" s="13" t="s">
        <v>36</v>
      </c>
      <c r="E10" s="13"/>
      <c r="F10" s="21"/>
      <c r="G10" s="13"/>
      <c r="H10" s="13"/>
      <c r="I10" s="15" t="n">
        <f aca="false">SUM(I11:I14)</f>
        <v>0</v>
      </c>
    </row>
    <row r="11" customFormat="false" ht="52" hidden="false" customHeight="true" outlineLevel="0" collapsed="false">
      <c r="A11" s="16" t="s">
        <v>37</v>
      </c>
      <c r="B11" s="17" t="s">
        <v>38</v>
      </c>
      <c r="C11" s="16" t="s">
        <v>28</v>
      </c>
      <c r="D11" s="16" t="s">
        <v>39</v>
      </c>
      <c r="E11" s="18" t="s">
        <v>30</v>
      </c>
      <c r="F11" s="19" t="n">
        <v>250.9</v>
      </c>
      <c r="G11" s="20"/>
      <c r="H11" s="20"/>
      <c r="I11" s="20" t="n">
        <f aca="false">TRUNC(F11*H11,2)</f>
        <v>0</v>
      </c>
    </row>
    <row r="12" customFormat="false" ht="39" hidden="false" customHeight="true" outlineLevel="0" collapsed="false">
      <c r="A12" s="16" t="s">
        <v>40</v>
      </c>
      <c r="B12" s="17" t="s">
        <v>41</v>
      </c>
      <c r="C12" s="16" t="s">
        <v>28</v>
      </c>
      <c r="D12" s="16" t="s">
        <v>42</v>
      </c>
      <c r="E12" s="18" t="s">
        <v>30</v>
      </c>
      <c r="F12" s="19" t="n">
        <v>259.9</v>
      </c>
      <c r="G12" s="20"/>
      <c r="H12" s="20"/>
      <c r="I12" s="20" t="n">
        <f aca="false">TRUNC(F12*H12,2)</f>
        <v>0</v>
      </c>
    </row>
    <row r="13" customFormat="false" ht="26" hidden="false" customHeight="true" outlineLevel="0" collapsed="false">
      <c r="A13" s="16" t="s">
        <v>40</v>
      </c>
      <c r="B13" s="17" t="s">
        <v>43</v>
      </c>
      <c r="C13" s="16" t="s">
        <v>28</v>
      </c>
      <c r="D13" s="16" t="s">
        <v>44</v>
      </c>
      <c r="E13" s="18" t="s">
        <v>30</v>
      </c>
      <c r="F13" s="19" t="n">
        <v>588</v>
      </c>
      <c r="G13" s="20"/>
      <c r="H13" s="20"/>
      <c r="I13" s="20" t="n">
        <f aca="false">TRUNC(F13*H13,2)</f>
        <v>0</v>
      </c>
    </row>
    <row r="14" customFormat="false" ht="39" hidden="false" customHeight="true" outlineLevel="0" collapsed="false">
      <c r="A14" s="16" t="s">
        <v>45</v>
      </c>
      <c r="B14" s="17" t="s">
        <v>46</v>
      </c>
      <c r="C14" s="16" t="s">
        <v>28</v>
      </c>
      <c r="D14" s="16" t="s">
        <v>47</v>
      </c>
      <c r="E14" s="18" t="s">
        <v>30</v>
      </c>
      <c r="F14" s="19" t="n">
        <v>30.6</v>
      </c>
      <c r="G14" s="20"/>
      <c r="H14" s="20"/>
      <c r="I14" s="20" t="n">
        <f aca="false">TRUNC(F14*H14,2)</f>
        <v>0</v>
      </c>
    </row>
    <row r="15" customFormat="false" ht="24" hidden="false" customHeight="true" outlineLevel="0" collapsed="false">
      <c r="A15" s="13" t="s">
        <v>48</v>
      </c>
      <c r="B15" s="13"/>
      <c r="C15" s="13"/>
      <c r="D15" s="13" t="s">
        <v>49</v>
      </c>
      <c r="E15" s="13"/>
      <c r="F15" s="21"/>
      <c r="G15" s="13"/>
      <c r="H15" s="13"/>
      <c r="I15" s="15" t="n">
        <f aca="false">SUM(I16:I20)</f>
        <v>0</v>
      </c>
    </row>
    <row r="16" customFormat="false" ht="52" hidden="false" customHeight="true" outlineLevel="0" collapsed="false">
      <c r="A16" s="16" t="s">
        <v>50</v>
      </c>
      <c r="B16" s="17" t="s">
        <v>51</v>
      </c>
      <c r="C16" s="16" t="s">
        <v>28</v>
      </c>
      <c r="D16" s="16" t="s">
        <v>52</v>
      </c>
      <c r="E16" s="18" t="s">
        <v>30</v>
      </c>
      <c r="F16" s="19" t="n">
        <v>501.8</v>
      </c>
      <c r="G16" s="20"/>
      <c r="H16" s="20"/>
      <c r="I16" s="20" t="n">
        <f aca="false">TRUNC(F16*H16,2)</f>
        <v>0</v>
      </c>
    </row>
    <row r="17" customFormat="false" ht="26" hidden="false" customHeight="true" outlineLevel="0" collapsed="false">
      <c r="A17" s="16" t="s">
        <v>53</v>
      </c>
      <c r="B17" s="17" t="s">
        <v>54</v>
      </c>
      <c r="C17" s="16" t="s">
        <v>33</v>
      </c>
      <c r="D17" s="16" t="s">
        <v>55</v>
      </c>
      <c r="E17" s="18" t="s">
        <v>30</v>
      </c>
      <c r="F17" s="19" t="n">
        <v>71.8</v>
      </c>
      <c r="G17" s="20"/>
      <c r="H17" s="20"/>
      <c r="I17" s="20" t="n">
        <f aca="false">TRUNC(F17*H17,2)</f>
        <v>0</v>
      </c>
    </row>
    <row r="18" customFormat="false" ht="65" hidden="false" customHeight="true" outlineLevel="0" collapsed="false">
      <c r="A18" s="16" t="s">
        <v>56</v>
      </c>
      <c r="B18" s="17" t="s">
        <v>57</v>
      </c>
      <c r="C18" s="16" t="s">
        <v>28</v>
      </c>
      <c r="D18" s="16" t="s">
        <v>58</v>
      </c>
      <c r="E18" s="18" t="s">
        <v>30</v>
      </c>
      <c r="F18" s="19" t="n">
        <v>430</v>
      </c>
      <c r="G18" s="20"/>
      <c r="H18" s="20"/>
      <c r="I18" s="20" t="n">
        <f aca="false">TRUNC(F18*H18,2)</f>
        <v>0</v>
      </c>
    </row>
    <row r="19" customFormat="false" ht="39" hidden="false" customHeight="true" outlineLevel="0" collapsed="false">
      <c r="A19" s="16" t="s">
        <v>59</v>
      </c>
      <c r="B19" s="17" t="s">
        <v>60</v>
      </c>
      <c r="C19" s="16" t="s">
        <v>28</v>
      </c>
      <c r="D19" s="16" t="s">
        <v>61</v>
      </c>
      <c r="E19" s="18" t="s">
        <v>30</v>
      </c>
      <c r="F19" s="19" t="n">
        <v>430</v>
      </c>
      <c r="G19" s="20"/>
      <c r="H19" s="20"/>
      <c r="I19" s="20" t="n">
        <f aca="false">TRUNC(F19*H19,2)</f>
        <v>0</v>
      </c>
    </row>
    <row r="20" customFormat="false" ht="39" hidden="false" customHeight="true" outlineLevel="0" collapsed="false">
      <c r="A20" s="16" t="s">
        <v>62</v>
      </c>
      <c r="B20" s="17" t="s">
        <v>63</v>
      </c>
      <c r="C20" s="16" t="s">
        <v>33</v>
      </c>
      <c r="D20" s="16" t="s">
        <v>64</v>
      </c>
      <c r="E20" s="18" t="s">
        <v>30</v>
      </c>
      <c r="F20" s="19" t="n">
        <v>430</v>
      </c>
      <c r="G20" s="20"/>
      <c r="H20" s="20"/>
      <c r="I20" s="20" t="n">
        <f aca="false">TRUNC(F20*H20,2)</f>
        <v>0</v>
      </c>
    </row>
    <row r="21" customFormat="false" ht="24" hidden="false" customHeight="true" outlineLevel="0" collapsed="false">
      <c r="A21" s="13" t="s">
        <v>65</v>
      </c>
      <c r="B21" s="13"/>
      <c r="C21" s="13"/>
      <c r="D21" s="13" t="s">
        <v>66</v>
      </c>
      <c r="E21" s="13"/>
      <c r="F21" s="21"/>
      <c r="G21" s="13"/>
      <c r="H21" s="13"/>
      <c r="I21" s="15" t="n">
        <f aca="false">SUM(I22:I24)</f>
        <v>0</v>
      </c>
    </row>
    <row r="22" customFormat="false" ht="52" hidden="false" customHeight="true" outlineLevel="0" collapsed="false">
      <c r="A22" s="16" t="s">
        <v>67</v>
      </c>
      <c r="B22" s="17" t="s">
        <v>68</v>
      </c>
      <c r="C22" s="16" t="s">
        <v>28</v>
      </c>
      <c r="D22" s="16" t="s">
        <v>69</v>
      </c>
      <c r="E22" s="18" t="s">
        <v>30</v>
      </c>
      <c r="F22" s="19" t="n">
        <v>419.09</v>
      </c>
      <c r="G22" s="20"/>
      <c r="H22" s="20"/>
      <c r="I22" s="20" t="n">
        <f aca="false">TRUNC(F22*H22,2)</f>
        <v>0</v>
      </c>
    </row>
    <row r="23" customFormat="false" ht="39" hidden="false" customHeight="true" outlineLevel="0" collapsed="false">
      <c r="A23" s="16" t="s">
        <v>70</v>
      </c>
      <c r="B23" s="17" t="s">
        <v>71</v>
      </c>
      <c r="C23" s="16" t="s">
        <v>28</v>
      </c>
      <c r="D23" s="16" t="s">
        <v>72</v>
      </c>
      <c r="E23" s="18" t="s">
        <v>30</v>
      </c>
      <c r="F23" s="19" t="n">
        <v>987.36</v>
      </c>
      <c r="G23" s="20"/>
      <c r="H23" s="20"/>
      <c r="I23" s="20" t="n">
        <f aca="false">TRUNC(F23*H23,2)</f>
        <v>0</v>
      </c>
    </row>
    <row r="24" customFormat="false" ht="39" hidden="false" customHeight="true" outlineLevel="0" collapsed="false">
      <c r="A24" s="16" t="s">
        <v>73</v>
      </c>
      <c r="B24" s="17" t="s">
        <v>63</v>
      </c>
      <c r="C24" s="16" t="s">
        <v>33</v>
      </c>
      <c r="D24" s="16" t="s">
        <v>64</v>
      </c>
      <c r="E24" s="18" t="s">
        <v>30</v>
      </c>
      <c r="F24" s="19" t="n">
        <v>987.36</v>
      </c>
      <c r="G24" s="20"/>
      <c r="H24" s="20"/>
      <c r="I24" s="20" t="n">
        <f aca="false">TRUNC(F24*H24,2)</f>
        <v>0</v>
      </c>
    </row>
    <row r="25" customFormat="false" ht="24" hidden="false" customHeight="true" outlineLevel="0" collapsed="false">
      <c r="A25" s="13" t="s">
        <v>74</v>
      </c>
      <c r="B25" s="13"/>
      <c r="C25" s="13"/>
      <c r="D25" s="13" t="s">
        <v>75</v>
      </c>
      <c r="E25" s="13"/>
      <c r="F25" s="21"/>
      <c r="G25" s="13"/>
      <c r="H25" s="13"/>
      <c r="I25" s="15" t="n">
        <f aca="false">SUM(I26:I31)</f>
        <v>0</v>
      </c>
    </row>
    <row r="26" customFormat="false" ht="52" hidden="false" customHeight="true" outlineLevel="0" collapsed="false">
      <c r="A26" s="16" t="s">
        <v>76</v>
      </c>
      <c r="B26" s="17" t="s">
        <v>77</v>
      </c>
      <c r="C26" s="16" t="s">
        <v>28</v>
      </c>
      <c r="D26" s="16" t="s">
        <v>78</v>
      </c>
      <c r="E26" s="18" t="s">
        <v>30</v>
      </c>
      <c r="F26" s="19" t="n">
        <v>3.6</v>
      </c>
      <c r="G26" s="20"/>
      <c r="H26" s="20"/>
      <c r="I26" s="20" t="n">
        <f aca="false">TRUNC(F26*H26,2)</f>
        <v>0</v>
      </c>
    </row>
    <row r="27" customFormat="false" ht="26" hidden="false" customHeight="true" outlineLevel="0" collapsed="false">
      <c r="A27" s="16" t="s">
        <v>79</v>
      </c>
      <c r="B27" s="17" t="s">
        <v>80</v>
      </c>
      <c r="C27" s="16" t="s">
        <v>33</v>
      </c>
      <c r="D27" s="16" t="s">
        <v>81</v>
      </c>
      <c r="E27" s="18" t="s">
        <v>30</v>
      </c>
      <c r="F27" s="19" t="n">
        <v>1.4</v>
      </c>
      <c r="G27" s="20"/>
      <c r="H27" s="20"/>
      <c r="I27" s="20" t="n">
        <f aca="false">TRUNC(F27*H27,2)</f>
        <v>0</v>
      </c>
    </row>
    <row r="28" customFormat="false" ht="39" hidden="false" customHeight="true" outlineLevel="0" collapsed="false">
      <c r="A28" s="16" t="s">
        <v>82</v>
      </c>
      <c r="B28" s="17" t="s">
        <v>83</v>
      </c>
      <c r="C28" s="16" t="s">
        <v>28</v>
      </c>
      <c r="D28" s="16" t="s">
        <v>84</v>
      </c>
      <c r="E28" s="18" t="s">
        <v>85</v>
      </c>
      <c r="F28" s="19" t="n">
        <v>7</v>
      </c>
      <c r="G28" s="20"/>
      <c r="H28" s="20"/>
      <c r="I28" s="20" t="n">
        <f aca="false">TRUNC(F28*H28,2)</f>
        <v>0</v>
      </c>
    </row>
    <row r="29" customFormat="false" ht="39" hidden="false" customHeight="true" outlineLevel="0" collapsed="false">
      <c r="A29" s="16" t="s">
        <v>86</v>
      </c>
      <c r="B29" s="17" t="s">
        <v>87</v>
      </c>
      <c r="C29" s="16" t="s">
        <v>28</v>
      </c>
      <c r="D29" s="16" t="s">
        <v>88</v>
      </c>
      <c r="E29" s="18" t="s">
        <v>85</v>
      </c>
      <c r="F29" s="19" t="n">
        <v>4</v>
      </c>
      <c r="G29" s="20"/>
      <c r="H29" s="20"/>
      <c r="I29" s="20" t="n">
        <f aca="false">TRUNC(F29*H29,2)</f>
        <v>0</v>
      </c>
    </row>
    <row r="30" customFormat="false" ht="24" hidden="false" customHeight="true" outlineLevel="0" collapsed="false">
      <c r="A30" s="16" t="s">
        <v>89</v>
      </c>
      <c r="B30" s="17" t="s">
        <v>90</v>
      </c>
      <c r="C30" s="16" t="s">
        <v>33</v>
      </c>
      <c r="D30" s="16" t="s">
        <v>91</v>
      </c>
      <c r="E30" s="18" t="s">
        <v>85</v>
      </c>
      <c r="F30" s="19" t="n">
        <v>2</v>
      </c>
      <c r="G30" s="20"/>
      <c r="H30" s="20"/>
      <c r="I30" s="20" t="n">
        <f aca="false">TRUNC(F30*H30,2)</f>
        <v>0</v>
      </c>
    </row>
    <row r="31" customFormat="false" ht="26" hidden="false" customHeight="true" outlineLevel="0" collapsed="false">
      <c r="A31" s="16" t="s">
        <v>92</v>
      </c>
      <c r="B31" s="17" t="s">
        <v>93</v>
      </c>
      <c r="C31" s="16" t="s">
        <v>33</v>
      </c>
      <c r="D31" s="16" t="s">
        <v>94</v>
      </c>
      <c r="E31" s="18" t="s">
        <v>85</v>
      </c>
      <c r="F31" s="19" t="n">
        <v>4</v>
      </c>
      <c r="G31" s="20"/>
      <c r="H31" s="20"/>
      <c r="I31" s="20" t="n">
        <f aca="false">TRUNC(F31*H31,2)</f>
        <v>0</v>
      </c>
    </row>
    <row r="32" customFormat="false" ht="24" hidden="false" customHeight="true" outlineLevel="0" collapsed="false">
      <c r="A32" s="13" t="s">
        <v>95</v>
      </c>
      <c r="B32" s="13"/>
      <c r="C32" s="13"/>
      <c r="D32" s="13" t="s">
        <v>96</v>
      </c>
      <c r="E32" s="13"/>
      <c r="F32" s="21"/>
      <c r="G32" s="13"/>
      <c r="H32" s="13"/>
      <c r="I32" s="15" t="n">
        <f aca="false">SUM(I33:I39)</f>
        <v>0</v>
      </c>
    </row>
    <row r="33" customFormat="false" ht="26" hidden="false" customHeight="true" outlineLevel="0" collapsed="false">
      <c r="A33" s="16" t="s">
        <v>97</v>
      </c>
      <c r="B33" s="17" t="s">
        <v>98</v>
      </c>
      <c r="C33" s="16" t="s">
        <v>28</v>
      </c>
      <c r="D33" s="16" t="s">
        <v>99</v>
      </c>
      <c r="E33" s="18" t="s">
        <v>85</v>
      </c>
      <c r="F33" s="19" t="n">
        <v>4</v>
      </c>
      <c r="G33" s="20"/>
      <c r="H33" s="20"/>
      <c r="I33" s="20" t="n">
        <f aca="false">TRUNC(F33*H33,2)</f>
        <v>0</v>
      </c>
    </row>
    <row r="34" customFormat="false" ht="39" hidden="false" customHeight="true" outlineLevel="0" collapsed="false">
      <c r="A34" s="16" t="s">
        <v>100</v>
      </c>
      <c r="B34" s="17" t="s">
        <v>101</v>
      </c>
      <c r="C34" s="16" t="s">
        <v>21</v>
      </c>
      <c r="D34" s="16" t="s">
        <v>102</v>
      </c>
      <c r="E34" s="18" t="s">
        <v>103</v>
      </c>
      <c r="F34" s="19" t="n">
        <v>515.9</v>
      </c>
      <c r="G34" s="20"/>
      <c r="H34" s="20"/>
      <c r="I34" s="20" t="n">
        <f aca="false">TRUNC(F34*H34,2)</f>
        <v>0</v>
      </c>
    </row>
    <row r="35" customFormat="false" ht="26" hidden="false" customHeight="true" outlineLevel="0" collapsed="false">
      <c r="A35" s="16" t="s">
        <v>104</v>
      </c>
      <c r="B35" s="17" t="s">
        <v>105</v>
      </c>
      <c r="C35" s="16" t="s">
        <v>28</v>
      </c>
      <c r="D35" s="16" t="s">
        <v>106</v>
      </c>
      <c r="E35" s="18" t="s">
        <v>85</v>
      </c>
      <c r="F35" s="19" t="n">
        <v>38</v>
      </c>
      <c r="G35" s="20"/>
      <c r="H35" s="20"/>
      <c r="I35" s="20" t="n">
        <f aca="false">TRUNC(F35*H35,2)</f>
        <v>0</v>
      </c>
    </row>
    <row r="36" customFormat="false" ht="39" hidden="false" customHeight="true" outlineLevel="0" collapsed="false">
      <c r="A36" s="16" t="s">
        <v>107</v>
      </c>
      <c r="B36" s="17" t="s">
        <v>108</v>
      </c>
      <c r="C36" s="16" t="s">
        <v>28</v>
      </c>
      <c r="D36" s="16" t="s">
        <v>109</v>
      </c>
      <c r="E36" s="18" t="s">
        <v>85</v>
      </c>
      <c r="F36" s="19" t="n">
        <v>5</v>
      </c>
      <c r="G36" s="20"/>
      <c r="H36" s="20"/>
      <c r="I36" s="20" t="n">
        <f aca="false">TRUNC(F36*H36,2)</f>
        <v>0</v>
      </c>
    </row>
    <row r="37" customFormat="false" ht="39" hidden="false" customHeight="true" outlineLevel="0" collapsed="false">
      <c r="A37" s="16" t="s">
        <v>110</v>
      </c>
      <c r="B37" s="17" t="s">
        <v>111</v>
      </c>
      <c r="C37" s="16" t="s">
        <v>28</v>
      </c>
      <c r="D37" s="16" t="s">
        <v>112</v>
      </c>
      <c r="E37" s="18" t="s">
        <v>85</v>
      </c>
      <c r="F37" s="19" t="n">
        <v>6</v>
      </c>
      <c r="G37" s="20"/>
      <c r="H37" s="20"/>
      <c r="I37" s="20" t="n">
        <f aca="false">TRUNC(F37*H37,2)</f>
        <v>0</v>
      </c>
    </row>
    <row r="38" customFormat="false" ht="52" hidden="false" customHeight="true" outlineLevel="0" collapsed="false">
      <c r="A38" s="16" t="s">
        <v>113</v>
      </c>
      <c r="B38" s="17" t="s">
        <v>114</v>
      </c>
      <c r="C38" s="16" t="s">
        <v>28</v>
      </c>
      <c r="D38" s="16" t="s">
        <v>115</v>
      </c>
      <c r="E38" s="18" t="s">
        <v>85</v>
      </c>
      <c r="F38" s="19" t="n">
        <v>12</v>
      </c>
      <c r="G38" s="20"/>
      <c r="H38" s="20"/>
      <c r="I38" s="20" t="n">
        <f aca="false">TRUNC(F38*H38,2)</f>
        <v>0</v>
      </c>
    </row>
    <row r="39" customFormat="false" ht="26" hidden="false" customHeight="true" outlineLevel="0" collapsed="false">
      <c r="A39" s="16" t="s">
        <v>116</v>
      </c>
      <c r="B39" s="17" t="s">
        <v>117</v>
      </c>
      <c r="C39" s="16" t="s">
        <v>28</v>
      </c>
      <c r="D39" s="16" t="s">
        <v>118</v>
      </c>
      <c r="E39" s="18" t="s">
        <v>85</v>
      </c>
      <c r="F39" s="19" t="n">
        <v>4</v>
      </c>
      <c r="G39" s="20"/>
      <c r="H39" s="20"/>
      <c r="I39" s="20" t="n">
        <f aca="false">TRUNC(F39*H39,2)</f>
        <v>0</v>
      </c>
    </row>
    <row r="40" customFormat="false" ht="24" hidden="false" customHeight="true" outlineLevel="0" collapsed="false">
      <c r="A40" s="13" t="s">
        <v>119</v>
      </c>
      <c r="B40" s="13"/>
      <c r="C40" s="13"/>
      <c r="D40" s="13" t="s">
        <v>120</v>
      </c>
      <c r="E40" s="13"/>
      <c r="F40" s="21"/>
      <c r="G40" s="13"/>
      <c r="H40" s="13"/>
      <c r="I40" s="15" t="n">
        <f aca="false">SUM(I41:I45)</f>
        <v>0</v>
      </c>
    </row>
    <row r="41" customFormat="false" ht="24" hidden="false" customHeight="true" outlineLevel="0" collapsed="false">
      <c r="A41" s="16" t="s">
        <v>121</v>
      </c>
      <c r="B41" s="17" t="s">
        <v>122</v>
      </c>
      <c r="C41" s="16" t="s">
        <v>33</v>
      </c>
      <c r="D41" s="16" t="s">
        <v>123</v>
      </c>
      <c r="E41" s="18" t="s">
        <v>85</v>
      </c>
      <c r="F41" s="19" t="n">
        <v>12</v>
      </c>
      <c r="G41" s="20"/>
      <c r="H41" s="20"/>
      <c r="I41" s="20" t="n">
        <f aca="false">TRUNC(F41*H41,2)</f>
        <v>0</v>
      </c>
    </row>
    <row r="42" customFormat="false" ht="26" hidden="false" customHeight="true" outlineLevel="0" collapsed="false">
      <c r="A42" s="16" t="s">
        <v>124</v>
      </c>
      <c r="B42" s="17" t="s">
        <v>125</v>
      </c>
      <c r="C42" s="16" t="s">
        <v>28</v>
      </c>
      <c r="D42" s="16" t="s">
        <v>126</v>
      </c>
      <c r="E42" s="18" t="s">
        <v>85</v>
      </c>
      <c r="F42" s="19" t="n">
        <v>12</v>
      </c>
      <c r="G42" s="20"/>
      <c r="H42" s="20"/>
      <c r="I42" s="20" t="n">
        <f aca="false">TRUNC(F42*H42,2)</f>
        <v>0</v>
      </c>
    </row>
    <row r="43" customFormat="false" ht="26" hidden="false" customHeight="true" outlineLevel="0" collapsed="false">
      <c r="A43" s="16" t="s">
        <v>127</v>
      </c>
      <c r="B43" s="17" t="s">
        <v>128</v>
      </c>
      <c r="C43" s="16" t="s">
        <v>28</v>
      </c>
      <c r="D43" s="16" t="s">
        <v>129</v>
      </c>
      <c r="E43" s="18" t="s">
        <v>85</v>
      </c>
      <c r="F43" s="19" t="n">
        <v>200</v>
      </c>
      <c r="G43" s="20"/>
      <c r="H43" s="20"/>
      <c r="I43" s="20" t="n">
        <f aca="false">TRUNC(F43*H43,2)</f>
        <v>0</v>
      </c>
    </row>
    <row r="44" customFormat="false" ht="26" hidden="false" customHeight="true" outlineLevel="0" collapsed="false">
      <c r="A44" s="16" t="s">
        <v>130</v>
      </c>
      <c r="B44" s="17" t="s">
        <v>131</v>
      </c>
      <c r="C44" s="16" t="s">
        <v>33</v>
      </c>
      <c r="D44" s="16" t="s">
        <v>132</v>
      </c>
      <c r="E44" s="18" t="s">
        <v>85</v>
      </c>
      <c r="F44" s="19" t="n">
        <v>29</v>
      </c>
      <c r="G44" s="20"/>
      <c r="H44" s="20"/>
      <c r="I44" s="20" t="n">
        <f aca="false">TRUNC(F44*H44,2)</f>
        <v>0</v>
      </c>
    </row>
    <row r="45" customFormat="false" ht="24" hidden="false" customHeight="true" outlineLevel="0" collapsed="false">
      <c r="A45" s="16" t="s">
        <v>133</v>
      </c>
      <c r="B45" s="17" t="s">
        <v>134</v>
      </c>
      <c r="C45" s="16" t="s">
        <v>33</v>
      </c>
      <c r="D45" s="16" t="s">
        <v>135</v>
      </c>
      <c r="E45" s="18" t="s">
        <v>103</v>
      </c>
      <c r="F45" s="19" t="n">
        <v>5.2</v>
      </c>
      <c r="G45" s="20"/>
      <c r="H45" s="20"/>
      <c r="I45" s="20" t="n">
        <f aca="false">TRUNC(F45*H45,2)</f>
        <v>0</v>
      </c>
    </row>
    <row r="46" customFormat="false" ht="24" hidden="false" customHeight="true" outlineLevel="0" collapsed="false">
      <c r="A46" s="13" t="s">
        <v>136</v>
      </c>
      <c r="B46" s="13"/>
      <c r="C46" s="13"/>
      <c r="D46" s="13" t="s">
        <v>137</v>
      </c>
      <c r="E46" s="13"/>
      <c r="F46" s="21"/>
      <c r="G46" s="13"/>
      <c r="H46" s="13"/>
      <c r="I46" s="15" t="n">
        <f aca="false">SUM(I47:I70)</f>
        <v>0</v>
      </c>
    </row>
    <row r="47" customFormat="false" ht="39" hidden="false" customHeight="true" outlineLevel="0" collapsed="false">
      <c r="A47" s="16" t="s">
        <v>138</v>
      </c>
      <c r="B47" s="17" t="s">
        <v>139</v>
      </c>
      <c r="C47" s="16" t="s">
        <v>28</v>
      </c>
      <c r="D47" s="16" t="s">
        <v>140</v>
      </c>
      <c r="E47" s="18" t="s">
        <v>103</v>
      </c>
      <c r="F47" s="19" t="n">
        <v>450</v>
      </c>
      <c r="G47" s="20"/>
      <c r="H47" s="20"/>
      <c r="I47" s="20" t="n">
        <f aca="false">TRUNC(F47*H47,2)</f>
        <v>0</v>
      </c>
    </row>
    <row r="48" customFormat="false" ht="24" hidden="false" customHeight="true" outlineLevel="0" collapsed="false">
      <c r="A48" s="16" t="s">
        <v>141</v>
      </c>
      <c r="B48" s="17" t="s">
        <v>142</v>
      </c>
      <c r="C48" s="16" t="s">
        <v>33</v>
      </c>
      <c r="D48" s="16" t="s">
        <v>143</v>
      </c>
      <c r="E48" s="18" t="s">
        <v>103</v>
      </c>
      <c r="F48" s="19" t="n">
        <v>86</v>
      </c>
      <c r="G48" s="20"/>
      <c r="H48" s="20"/>
      <c r="I48" s="20" t="n">
        <f aca="false">TRUNC(F48*H48,2)</f>
        <v>0</v>
      </c>
    </row>
    <row r="49" customFormat="false" ht="24" hidden="false" customHeight="true" outlineLevel="0" collapsed="false">
      <c r="A49" s="16" t="s">
        <v>144</v>
      </c>
      <c r="B49" s="17" t="s">
        <v>145</v>
      </c>
      <c r="C49" s="16" t="s">
        <v>33</v>
      </c>
      <c r="D49" s="16" t="s">
        <v>146</v>
      </c>
      <c r="E49" s="18" t="s">
        <v>103</v>
      </c>
      <c r="F49" s="19" t="n">
        <v>225</v>
      </c>
      <c r="G49" s="20"/>
      <c r="H49" s="20"/>
      <c r="I49" s="20" t="n">
        <f aca="false">TRUNC(F49*H49,2)</f>
        <v>0</v>
      </c>
    </row>
    <row r="50" customFormat="false" ht="24" hidden="false" customHeight="true" outlineLevel="0" collapsed="false">
      <c r="A50" s="16" t="s">
        <v>147</v>
      </c>
      <c r="B50" s="17" t="s">
        <v>148</v>
      </c>
      <c r="C50" s="16" t="s">
        <v>33</v>
      </c>
      <c r="D50" s="16" t="s">
        <v>149</v>
      </c>
      <c r="E50" s="18" t="s">
        <v>85</v>
      </c>
      <c r="F50" s="19" t="n">
        <v>20</v>
      </c>
      <c r="G50" s="20"/>
      <c r="H50" s="20"/>
      <c r="I50" s="20" t="n">
        <f aca="false">TRUNC(F50*H50,2)</f>
        <v>0</v>
      </c>
    </row>
    <row r="51" customFormat="false" ht="24" hidden="false" customHeight="true" outlineLevel="0" collapsed="false">
      <c r="A51" s="16" t="s">
        <v>150</v>
      </c>
      <c r="B51" s="17" t="s">
        <v>151</v>
      </c>
      <c r="C51" s="16" t="s">
        <v>33</v>
      </c>
      <c r="D51" s="16" t="s">
        <v>152</v>
      </c>
      <c r="E51" s="18" t="s">
        <v>85</v>
      </c>
      <c r="F51" s="19" t="n">
        <v>28</v>
      </c>
      <c r="G51" s="20"/>
      <c r="H51" s="20"/>
      <c r="I51" s="20" t="n">
        <f aca="false">TRUNC(F51*H51,2)</f>
        <v>0</v>
      </c>
    </row>
    <row r="52" customFormat="false" ht="24" hidden="false" customHeight="true" outlineLevel="0" collapsed="false">
      <c r="A52" s="16" t="s">
        <v>153</v>
      </c>
      <c r="B52" s="17" t="s">
        <v>154</v>
      </c>
      <c r="C52" s="16" t="s">
        <v>33</v>
      </c>
      <c r="D52" s="16" t="s">
        <v>155</v>
      </c>
      <c r="E52" s="18" t="s">
        <v>85</v>
      </c>
      <c r="F52" s="19" t="n">
        <v>28</v>
      </c>
      <c r="G52" s="20"/>
      <c r="H52" s="20"/>
      <c r="I52" s="20" t="n">
        <f aca="false">TRUNC(F52*H52,2)</f>
        <v>0</v>
      </c>
    </row>
    <row r="53" customFormat="false" ht="24" hidden="false" customHeight="true" outlineLevel="0" collapsed="false">
      <c r="A53" s="16" t="s">
        <v>156</v>
      </c>
      <c r="B53" s="17" t="s">
        <v>157</v>
      </c>
      <c r="C53" s="16" t="s">
        <v>33</v>
      </c>
      <c r="D53" s="16" t="s">
        <v>158</v>
      </c>
      <c r="E53" s="18" t="s">
        <v>85</v>
      </c>
      <c r="F53" s="19" t="n">
        <v>52</v>
      </c>
      <c r="G53" s="20"/>
      <c r="H53" s="20"/>
      <c r="I53" s="20" t="n">
        <f aca="false">TRUNC(F53*H53,2)</f>
        <v>0</v>
      </c>
    </row>
    <row r="54" customFormat="false" ht="26" hidden="false" customHeight="true" outlineLevel="0" collapsed="false">
      <c r="A54" s="16" t="s">
        <v>159</v>
      </c>
      <c r="B54" s="17" t="s">
        <v>160</v>
      </c>
      <c r="C54" s="16" t="s">
        <v>28</v>
      </c>
      <c r="D54" s="16" t="s">
        <v>161</v>
      </c>
      <c r="E54" s="18" t="s">
        <v>85</v>
      </c>
      <c r="F54" s="19" t="n">
        <v>4</v>
      </c>
      <c r="G54" s="20"/>
      <c r="H54" s="20"/>
      <c r="I54" s="20" t="n">
        <f aca="false">TRUNC(F54*H54,2)</f>
        <v>0</v>
      </c>
    </row>
    <row r="55" customFormat="false" ht="26" hidden="false" customHeight="true" outlineLevel="0" collapsed="false">
      <c r="A55" s="16" t="s">
        <v>162</v>
      </c>
      <c r="B55" s="17" t="s">
        <v>163</v>
      </c>
      <c r="C55" s="16" t="s">
        <v>33</v>
      </c>
      <c r="D55" s="16" t="s">
        <v>164</v>
      </c>
      <c r="E55" s="18" t="s">
        <v>85</v>
      </c>
      <c r="F55" s="19" t="n">
        <v>16</v>
      </c>
      <c r="G55" s="20"/>
      <c r="H55" s="20"/>
      <c r="I55" s="20" t="n">
        <f aca="false">TRUNC(F55*H55,2)</f>
        <v>0</v>
      </c>
    </row>
    <row r="56" customFormat="false" ht="24" hidden="false" customHeight="true" outlineLevel="0" collapsed="false">
      <c r="A56" s="16" t="s">
        <v>165</v>
      </c>
      <c r="B56" s="17" t="s">
        <v>166</v>
      </c>
      <c r="C56" s="16" t="s">
        <v>33</v>
      </c>
      <c r="D56" s="16" t="s">
        <v>167</v>
      </c>
      <c r="E56" s="18" t="s">
        <v>85</v>
      </c>
      <c r="F56" s="19" t="n">
        <v>16</v>
      </c>
      <c r="G56" s="20"/>
      <c r="H56" s="20"/>
      <c r="I56" s="20" t="n">
        <f aca="false">TRUNC(F56*H56,2)</f>
        <v>0</v>
      </c>
    </row>
    <row r="57" customFormat="false" ht="52" hidden="false" customHeight="true" outlineLevel="0" collapsed="false">
      <c r="A57" s="16" t="s">
        <v>168</v>
      </c>
      <c r="B57" s="17" t="s">
        <v>169</v>
      </c>
      <c r="C57" s="16" t="s">
        <v>28</v>
      </c>
      <c r="D57" s="16" t="s">
        <v>170</v>
      </c>
      <c r="E57" s="18" t="s">
        <v>85</v>
      </c>
      <c r="F57" s="19" t="n">
        <v>4</v>
      </c>
      <c r="G57" s="20"/>
      <c r="H57" s="20"/>
      <c r="I57" s="20" t="n">
        <f aca="false">TRUNC(F57*H57,2)</f>
        <v>0</v>
      </c>
    </row>
    <row r="58" customFormat="false" ht="26" hidden="false" customHeight="true" outlineLevel="0" collapsed="false">
      <c r="A58" s="16" t="s">
        <v>171</v>
      </c>
      <c r="B58" s="17" t="s">
        <v>172</v>
      </c>
      <c r="C58" s="16" t="s">
        <v>28</v>
      </c>
      <c r="D58" s="16" t="s">
        <v>173</v>
      </c>
      <c r="E58" s="18" t="s">
        <v>85</v>
      </c>
      <c r="F58" s="19" t="n">
        <v>8</v>
      </c>
      <c r="G58" s="20"/>
      <c r="H58" s="20"/>
      <c r="I58" s="20" t="n">
        <f aca="false">TRUNC(F58*H58,2)</f>
        <v>0</v>
      </c>
    </row>
    <row r="59" customFormat="false" ht="39" hidden="false" customHeight="true" outlineLevel="0" collapsed="false">
      <c r="A59" s="16" t="s">
        <v>174</v>
      </c>
      <c r="B59" s="17" t="s">
        <v>175</v>
      </c>
      <c r="C59" s="16" t="s">
        <v>28</v>
      </c>
      <c r="D59" s="16" t="s">
        <v>176</v>
      </c>
      <c r="E59" s="18" t="s">
        <v>85</v>
      </c>
      <c r="F59" s="19" t="n">
        <v>35</v>
      </c>
      <c r="G59" s="20"/>
      <c r="H59" s="20"/>
      <c r="I59" s="20" t="n">
        <f aca="false">TRUNC(F59*H59,2)</f>
        <v>0</v>
      </c>
    </row>
    <row r="60" customFormat="false" ht="39" hidden="false" customHeight="true" outlineLevel="0" collapsed="false">
      <c r="A60" s="16" t="s">
        <v>177</v>
      </c>
      <c r="B60" s="17" t="s">
        <v>178</v>
      </c>
      <c r="C60" s="16" t="s">
        <v>28</v>
      </c>
      <c r="D60" s="16" t="s">
        <v>179</v>
      </c>
      <c r="E60" s="18" t="s">
        <v>85</v>
      </c>
      <c r="F60" s="19" t="n">
        <v>35</v>
      </c>
      <c r="G60" s="20"/>
      <c r="H60" s="20"/>
      <c r="I60" s="20" t="n">
        <f aca="false">TRUNC(F60*H60,2)</f>
        <v>0</v>
      </c>
    </row>
    <row r="61" customFormat="false" ht="26" hidden="false" customHeight="true" outlineLevel="0" collapsed="false">
      <c r="A61" s="16" t="s">
        <v>180</v>
      </c>
      <c r="B61" s="17" t="s">
        <v>181</v>
      </c>
      <c r="C61" s="16" t="s">
        <v>28</v>
      </c>
      <c r="D61" s="16" t="s">
        <v>182</v>
      </c>
      <c r="E61" s="18" t="s">
        <v>85</v>
      </c>
      <c r="F61" s="19" t="n">
        <v>35</v>
      </c>
      <c r="G61" s="20"/>
      <c r="H61" s="20"/>
      <c r="I61" s="20" t="n">
        <f aca="false">TRUNC(F61*H61,2)</f>
        <v>0</v>
      </c>
    </row>
    <row r="62" customFormat="false" ht="26" hidden="false" customHeight="true" outlineLevel="0" collapsed="false">
      <c r="A62" s="16" t="s">
        <v>183</v>
      </c>
      <c r="B62" s="17" t="s">
        <v>184</v>
      </c>
      <c r="C62" s="16" t="s">
        <v>33</v>
      </c>
      <c r="D62" s="16" t="s">
        <v>185</v>
      </c>
      <c r="E62" s="18" t="s">
        <v>85</v>
      </c>
      <c r="F62" s="19" t="n">
        <v>10</v>
      </c>
      <c r="G62" s="20"/>
      <c r="H62" s="20"/>
      <c r="I62" s="20" t="n">
        <f aca="false">TRUNC(F62*H62,2)</f>
        <v>0</v>
      </c>
    </row>
    <row r="63" customFormat="false" ht="24" hidden="false" customHeight="true" outlineLevel="0" collapsed="false">
      <c r="A63" s="16" t="s">
        <v>186</v>
      </c>
      <c r="B63" s="17" t="s">
        <v>187</v>
      </c>
      <c r="C63" s="16" t="s">
        <v>33</v>
      </c>
      <c r="D63" s="16" t="s">
        <v>188</v>
      </c>
      <c r="E63" s="18" t="s">
        <v>85</v>
      </c>
      <c r="F63" s="19" t="n">
        <v>8</v>
      </c>
      <c r="G63" s="20"/>
      <c r="H63" s="20"/>
      <c r="I63" s="20" t="n">
        <f aca="false">TRUNC(F63*H63,2)</f>
        <v>0</v>
      </c>
    </row>
    <row r="64" customFormat="false" ht="39" hidden="false" customHeight="true" outlineLevel="0" collapsed="false">
      <c r="A64" s="16" t="s">
        <v>189</v>
      </c>
      <c r="B64" s="17" t="s">
        <v>190</v>
      </c>
      <c r="C64" s="16" t="s">
        <v>28</v>
      </c>
      <c r="D64" s="16" t="s">
        <v>191</v>
      </c>
      <c r="E64" s="18" t="s">
        <v>103</v>
      </c>
      <c r="F64" s="19" t="n">
        <v>1032</v>
      </c>
      <c r="G64" s="20"/>
      <c r="H64" s="20"/>
      <c r="I64" s="20" t="n">
        <f aca="false">TRUNC(F64*H64,2)</f>
        <v>0</v>
      </c>
    </row>
    <row r="65" customFormat="false" ht="39" hidden="false" customHeight="true" outlineLevel="0" collapsed="false">
      <c r="A65" s="16" t="s">
        <v>192</v>
      </c>
      <c r="B65" s="17" t="s">
        <v>193</v>
      </c>
      <c r="C65" s="16" t="s">
        <v>28</v>
      </c>
      <c r="D65" s="16" t="s">
        <v>194</v>
      </c>
      <c r="E65" s="18" t="s">
        <v>103</v>
      </c>
      <c r="F65" s="19" t="n">
        <v>700</v>
      </c>
      <c r="G65" s="20"/>
      <c r="H65" s="20"/>
      <c r="I65" s="20" t="n">
        <f aca="false">TRUNC(F65*H65,2)</f>
        <v>0</v>
      </c>
    </row>
    <row r="66" customFormat="false" ht="24" hidden="false" customHeight="true" outlineLevel="0" collapsed="false">
      <c r="A66" s="16" t="s">
        <v>195</v>
      </c>
      <c r="B66" s="17" t="s">
        <v>196</v>
      </c>
      <c r="C66" s="16" t="s">
        <v>33</v>
      </c>
      <c r="D66" s="16" t="s">
        <v>197</v>
      </c>
      <c r="E66" s="18" t="s">
        <v>85</v>
      </c>
      <c r="F66" s="19" t="n">
        <v>40</v>
      </c>
      <c r="G66" s="20"/>
      <c r="H66" s="20"/>
      <c r="I66" s="20" t="n">
        <f aca="false">TRUNC(F66*H66,2)</f>
        <v>0</v>
      </c>
    </row>
    <row r="67" customFormat="false" ht="24" hidden="false" customHeight="true" outlineLevel="0" collapsed="false">
      <c r="A67" s="16" t="s">
        <v>198</v>
      </c>
      <c r="B67" s="17" t="s">
        <v>199</v>
      </c>
      <c r="C67" s="16" t="s">
        <v>33</v>
      </c>
      <c r="D67" s="16" t="s">
        <v>200</v>
      </c>
      <c r="E67" s="18" t="s">
        <v>85</v>
      </c>
      <c r="F67" s="19" t="n">
        <v>25</v>
      </c>
      <c r="G67" s="20"/>
      <c r="H67" s="20"/>
      <c r="I67" s="20" t="n">
        <f aca="false">TRUNC(F67*H67,2)</f>
        <v>0</v>
      </c>
    </row>
    <row r="68" customFormat="false" ht="26" hidden="false" customHeight="true" outlineLevel="0" collapsed="false">
      <c r="A68" s="16" t="s">
        <v>201</v>
      </c>
      <c r="B68" s="17" t="s">
        <v>202</v>
      </c>
      <c r="C68" s="16" t="s">
        <v>33</v>
      </c>
      <c r="D68" s="16" t="s">
        <v>203</v>
      </c>
      <c r="E68" s="18" t="s">
        <v>103</v>
      </c>
      <c r="F68" s="19" t="n">
        <v>25</v>
      </c>
      <c r="G68" s="20"/>
      <c r="H68" s="20"/>
      <c r="I68" s="20" t="n">
        <f aca="false">TRUNC(F68*H68,2)</f>
        <v>0</v>
      </c>
    </row>
    <row r="69" customFormat="false" ht="24" hidden="false" customHeight="true" outlineLevel="0" collapsed="false">
      <c r="A69" s="16" t="s">
        <v>204</v>
      </c>
      <c r="B69" s="17" t="s">
        <v>205</v>
      </c>
      <c r="C69" s="16" t="s">
        <v>33</v>
      </c>
      <c r="D69" s="16" t="s">
        <v>206</v>
      </c>
      <c r="E69" s="18" t="s">
        <v>85</v>
      </c>
      <c r="F69" s="19" t="n">
        <v>5</v>
      </c>
      <c r="G69" s="20"/>
      <c r="H69" s="20"/>
      <c r="I69" s="20" t="n">
        <f aca="false">TRUNC(F69*H69,2)</f>
        <v>0</v>
      </c>
    </row>
    <row r="70" customFormat="false" ht="39" hidden="false" customHeight="true" outlineLevel="0" collapsed="false">
      <c r="A70" s="16" t="s">
        <v>207</v>
      </c>
      <c r="B70" s="17" t="s">
        <v>208</v>
      </c>
      <c r="C70" s="16" t="s">
        <v>28</v>
      </c>
      <c r="D70" s="16" t="s">
        <v>209</v>
      </c>
      <c r="E70" s="18" t="s">
        <v>103</v>
      </c>
      <c r="F70" s="19" t="n">
        <v>86</v>
      </c>
      <c r="G70" s="20"/>
      <c r="H70" s="20"/>
      <c r="I70" s="20" t="n">
        <f aca="false">TRUNC(F70*H70,2)</f>
        <v>0</v>
      </c>
    </row>
    <row r="71" customFormat="false" ht="24" hidden="false" customHeight="true" outlineLevel="0" collapsed="false">
      <c r="A71" s="13" t="s">
        <v>210</v>
      </c>
      <c r="B71" s="13"/>
      <c r="C71" s="13"/>
      <c r="D71" s="13" t="s">
        <v>211</v>
      </c>
      <c r="E71" s="13"/>
      <c r="F71" s="21"/>
      <c r="G71" s="13"/>
      <c r="H71" s="13"/>
      <c r="I71" s="15" t="n">
        <f aca="false">SUM(I72:I76)</f>
        <v>0</v>
      </c>
    </row>
    <row r="72" customFormat="false" ht="26" hidden="false" customHeight="true" outlineLevel="0" collapsed="false">
      <c r="A72" s="16" t="s">
        <v>212</v>
      </c>
      <c r="B72" s="17" t="s">
        <v>213</v>
      </c>
      <c r="C72" s="16" t="s">
        <v>33</v>
      </c>
      <c r="D72" s="16" t="s">
        <v>214</v>
      </c>
      <c r="E72" s="18" t="s">
        <v>30</v>
      </c>
      <c r="F72" s="19" t="n">
        <v>1760.05</v>
      </c>
      <c r="G72" s="20"/>
      <c r="H72" s="20"/>
      <c r="I72" s="20" t="n">
        <f aca="false">TRUNC(F72*H72,2)</f>
        <v>0</v>
      </c>
    </row>
    <row r="73" customFormat="false" ht="39" hidden="false" customHeight="true" outlineLevel="0" collapsed="false">
      <c r="A73" s="16" t="s">
        <v>215</v>
      </c>
      <c r="B73" s="17" t="s">
        <v>216</v>
      </c>
      <c r="C73" s="16" t="s">
        <v>28</v>
      </c>
      <c r="D73" s="16" t="s">
        <v>217</v>
      </c>
      <c r="E73" s="18" t="s">
        <v>30</v>
      </c>
      <c r="F73" s="19" t="n">
        <v>20</v>
      </c>
      <c r="G73" s="20"/>
      <c r="H73" s="20"/>
      <c r="I73" s="20" t="n">
        <f aca="false">TRUNC(F73*H73,2)</f>
        <v>0</v>
      </c>
    </row>
    <row r="74" customFormat="false" ht="26" hidden="false" customHeight="true" outlineLevel="0" collapsed="false">
      <c r="A74" s="16" t="s">
        <v>218</v>
      </c>
      <c r="B74" s="17" t="s">
        <v>219</v>
      </c>
      <c r="C74" s="16" t="s">
        <v>28</v>
      </c>
      <c r="D74" s="16" t="s">
        <v>220</v>
      </c>
      <c r="E74" s="18" t="s">
        <v>30</v>
      </c>
      <c r="F74" s="19" t="n">
        <v>6446.9</v>
      </c>
      <c r="G74" s="20"/>
      <c r="H74" s="20"/>
      <c r="I74" s="20" t="n">
        <f aca="false">TRUNC(F74*H74,2)</f>
        <v>0</v>
      </c>
    </row>
    <row r="75" customFormat="false" ht="26" hidden="false" customHeight="true" outlineLevel="0" collapsed="false">
      <c r="A75" s="16" t="s">
        <v>221</v>
      </c>
      <c r="B75" s="17" t="s">
        <v>222</v>
      </c>
      <c r="C75" s="16" t="s">
        <v>28</v>
      </c>
      <c r="D75" s="16" t="s">
        <v>223</v>
      </c>
      <c r="E75" s="18" t="s">
        <v>30</v>
      </c>
      <c r="F75" s="19" t="n">
        <v>340.9</v>
      </c>
      <c r="G75" s="20"/>
      <c r="H75" s="20"/>
      <c r="I75" s="20" t="n">
        <f aca="false">TRUNC(F75*H75,2)</f>
        <v>0</v>
      </c>
    </row>
    <row r="76" customFormat="false" ht="52" hidden="false" customHeight="true" outlineLevel="0" collapsed="false">
      <c r="A76" s="16" t="s">
        <v>224</v>
      </c>
      <c r="B76" s="17" t="s">
        <v>225</v>
      </c>
      <c r="C76" s="16" t="s">
        <v>28</v>
      </c>
      <c r="D76" s="16" t="s">
        <v>226</v>
      </c>
      <c r="E76" s="18" t="s">
        <v>30</v>
      </c>
      <c r="F76" s="19" t="n">
        <v>250.9</v>
      </c>
      <c r="G76" s="20"/>
      <c r="H76" s="20"/>
      <c r="I76" s="20" t="n">
        <f aca="false">TRUNC(F76*H76,2)</f>
        <v>0</v>
      </c>
    </row>
    <row r="77" customFormat="false" ht="24" hidden="false" customHeight="true" outlineLevel="0" collapsed="false">
      <c r="A77" s="13" t="s">
        <v>227</v>
      </c>
      <c r="B77" s="13"/>
      <c r="C77" s="13"/>
      <c r="D77" s="13" t="s">
        <v>228</v>
      </c>
      <c r="E77" s="13"/>
      <c r="F77" s="21"/>
      <c r="G77" s="13"/>
      <c r="H77" s="13"/>
      <c r="I77" s="15" t="n">
        <f aca="false">SUM(I78:I79)</f>
        <v>0</v>
      </c>
    </row>
    <row r="78" customFormat="false" ht="26" hidden="false" customHeight="true" outlineLevel="0" collapsed="false">
      <c r="A78" s="16" t="s">
        <v>229</v>
      </c>
      <c r="B78" s="17" t="s">
        <v>230</v>
      </c>
      <c r="C78" s="16" t="s">
        <v>33</v>
      </c>
      <c r="D78" s="16" t="s">
        <v>231</v>
      </c>
      <c r="E78" s="18" t="s">
        <v>30</v>
      </c>
      <c r="F78" s="19" t="n">
        <v>6.9</v>
      </c>
      <c r="G78" s="20"/>
      <c r="H78" s="20"/>
      <c r="I78" s="20" t="n">
        <f aca="false">TRUNC(F78*H78,2)</f>
        <v>0</v>
      </c>
    </row>
    <row r="79" customFormat="false" ht="26" hidden="false" customHeight="true" outlineLevel="0" collapsed="false">
      <c r="A79" s="16" t="s">
        <v>232</v>
      </c>
      <c r="B79" s="17" t="s">
        <v>233</v>
      </c>
      <c r="C79" s="16" t="s">
        <v>33</v>
      </c>
      <c r="D79" s="16" t="s">
        <v>234</v>
      </c>
      <c r="E79" s="18" t="s">
        <v>85</v>
      </c>
      <c r="F79" s="19" t="n">
        <v>10</v>
      </c>
      <c r="G79" s="20"/>
      <c r="H79" s="20"/>
      <c r="I79" s="20" t="n">
        <f aca="false">TRUNC(F79*H79,2)</f>
        <v>0</v>
      </c>
    </row>
    <row r="80" customFormat="false" ht="24" hidden="false" customHeight="true" outlineLevel="0" collapsed="false">
      <c r="A80" s="13" t="s">
        <v>235</v>
      </c>
      <c r="B80" s="13"/>
      <c r="C80" s="13"/>
      <c r="D80" s="13" t="s">
        <v>236</v>
      </c>
      <c r="E80" s="13"/>
      <c r="F80" s="21"/>
      <c r="G80" s="13"/>
      <c r="H80" s="13"/>
      <c r="I80" s="15" t="n">
        <f aca="false">SUM(I81:I94)</f>
        <v>0</v>
      </c>
    </row>
    <row r="81" customFormat="false" ht="24" hidden="false" customHeight="true" outlineLevel="0" collapsed="false">
      <c r="A81" s="16" t="s">
        <v>237</v>
      </c>
      <c r="B81" s="17" t="s">
        <v>238</v>
      </c>
      <c r="C81" s="16" t="s">
        <v>33</v>
      </c>
      <c r="D81" s="16" t="s">
        <v>239</v>
      </c>
      <c r="E81" s="18" t="s">
        <v>85</v>
      </c>
      <c r="F81" s="19" t="n">
        <v>2</v>
      </c>
      <c r="G81" s="20"/>
      <c r="H81" s="20"/>
      <c r="I81" s="20" t="n">
        <f aca="false">TRUNC(F81*H81,2)</f>
        <v>0</v>
      </c>
    </row>
    <row r="82" customFormat="false" ht="39" hidden="false" customHeight="true" outlineLevel="0" collapsed="false">
      <c r="A82" s="16" t="s">
        <v>240</v>
      </c>
      <c r="B82" s="17" t="s">
        <v>241</v>
      </c>
      <c r="C82" s="16" t="s">
        <v>28</v>
      </c>
      <c r="D82" s="16" t="s">
        <v>242</v>
      </c>
      <c r="E82" s="18" t="s">
        <v>85</v>
      </c>
      <c r="F82" s="19" t="n">
        <v>7</v>
      </c>
      <c r="G82" s="20"/>
      <c r="H82" s="20"/>
      <c r="I82" s="20" t="n">
        <f aca="false">TRUNC(F82*H82,2)</f>
        <v>0</v>
      </c>
    </row>
    <row r="83" customFormat="false" ht="52" hidden="false" customHeight="true" outlineLevel="0" collapsed="false">
      <c r="A83" s="16" t="s">
        <v>243</v>
      </c>
      <c r="B83" s="17" t="s">
        <v>244</v>
      </c>
      <c r="C83" s="16" t="s">
        <v>28</v>
      </c>
      <c r="D83" s="16" t="s">
        <v>245</v>
      </c>
      <c r="E83" s="18" t="s">
        <v>103</v>
      </c>
      <c r="F83" s="19" t="n">
        <v>4</v>
      </c>
      <c r="G83" s="20"/>
      <c r="H83" s="20"/>
      <c r="I83" s="20" t="n">
        <f aca="false">TRUNC(F83*H83,2)</f>
        <v>0</v>
      </c>
    </row>
    <row r="84" customFormat="false" ht="26" hidden="false" customHeight="true" outlineLevel="0" collapsed="false">
      <c r="A84" s="16" t="s">
        <v>246</v>
      </c>
      <c r="B84" s="17" t="s">
        <v>247</v>
      </c>
      <c r="C84" s="16" t="s">
        <v>28</v>
      </c>
      <c r="D84" s="16" t="s">
        <v>248</v>
      </c>
      <c r="E84" s="18" t="s">
        <v>103</v>
      </c>
      <c r="F84" s="19" t="n">
        <v>200</v>
      </c>
      <c r="G84" s="20"/>
      <c r="H84" s="20"/>
      <c r="I84" s="20" t="n">
        <f aca="false">TRUNC(F84*H84,2)</f>
        <v>0</v>
      </c>
    </row>
    <row r="85" customFormat="false" ht="26" hidden="false" customHeight="true" outlineLevel="0" collapsed="false">
      <c r="A85" s="16" t="s">
        <v>249</v>
      </c>
      <c r="B85" s="17" t="s">
        <v>250</v>
      </c>
      <c r="C85" s="16" t="s">
        <v>28</v>
      </c>
      <c r="D85" s="16" t="s">
        <v>251</v>
      </c>
      <c r="E85" s="18" t="s">
        <v>103</v>
      </c>
      <c r="F85" s="19" t="n">
        <v>300</v>
      </c>
      <c r="G85" s="20"/>
      <c r="H85" s="20"/>
      <c r="I85" s="20" t="n">
        <f aca="false">TRUNC(F85*H85,2)</f>
        <v>0</v>
      </c>
    </row>
    <row r="86" customFormat="false" ht="26" hidden="false" customHeight="true" outlineLevel="0" collapsed="false">
      <c r="A86" s="16" t="s">
        <v>252</v>
      </c>
      <c r="B86" s="17" t="s">
        <v>253</v>
      </c>
      <c r="C86" s="16" t="s">
        <v>33</v>
      </c>
      <c r="D86" s="16" t="s">
        <v>254</v>
      </c>
      <c r="E86" s="18" t="s">
        <v>85</v>
      </c>
      <c r="F86" s="19" t="n">
        <v>1</v>
      </c>
      <c r="G86" s="20"/>
      <c r="H86" s="20"/>
      <c r="I86" s="20" t="n">
        <f aca="false">TRUNC(F86*H86,2)</f>
        <v>0</v>
      </c>
    </row>
    <row r="87" customFormat="false" ht="26" hidden="false" customHeight="true" outlineLevel="0" collapsed="false">
      <c r="A87" s="16" t="s">
        <v>255</v>
      </c>
      <c r="B87" s="17" t="s">
        <v>256</v>
      </c>
      <c r="C87" s="16" t="s">
        <v>28</v>
      </c>
      <c r="D87" s="16" t="s">
        <v>257</v>
      </c>
      <c r="E87" s="18" t="s">
        <v>85</v>
      </c>
      <c r="F87" s="19" t="n">
        <v>20</v>
      </c>
      <c r="G87" s="20"/>
      <c r="H87" s="20"/>
      <c r="I87" s="20" t="n">
        <f aca="false">TRUNC(F87*H87,2)</f>
        <v>0</v>
      </c>
    </row>
    <row r="88" customFormat="false" ht="26" hidden="false" customHeight="true" outlineLevel="0" collapsed="false">
      <c r="A88" s="16" t="s">
        <v>258</v>
      </c>
      <c r="B88" s="17" t="s">
        <v>259</v>
      </c>
      <c r="C88" s="16" t="s">
        <v>28</v>
      </c>
      <c r="D88" s="16" t="s">
        <v>260</v>
      </c>
      <c r="E88" s="18" t="s">
        <v>85</v>
      </c>
      <c r="F88" s="19" t="n">
        <v>30</v>
      </c>
      <c r="G88" s="20"/>
      <c r="H88" s="20"/>
      <c r="I88" s="20" t="n">
        <f aca="false">TRUNC(F88*H88,2)</f>
        <v>0</v>
      </c>
    </row>
    <row r="89" customFormat="false" ht="39" hidden="false" customHeight="true" outlineLevel="0" collapsed="false">
      <c r="A89" s="16" t="s">
        <v>261</v>
      </c>
      <c r="B89" s="17" t="s">
        <v>262</v>
      </c>
      <c r="C89" s="16" t="s">
        <v>28</v>
      </c>
      <c r="D89" s="16" t="s">
        <v>263</v>
      </c>
      <c r="E89" s="18" t="s">
        <v>85</v>
      </c>
      <c r="F89" s="19" t="n">
        <v>25</v>
      </c>
      <c r="G89" s="20"/>
      <c r="H89" s="20"/>
      <c r="I89" s="20" t="n">
        <f aca="false">TRUNC(F89*H89,2)</f>
        <v>0</v>
      </c>
    </row>
    <row r="90" customFormat="false" ht="26" hidden="false" customHeight="true" outlineLevel="0" collapsed="false">
      <c r="A90" s="16" t="s">
        <v>264</v>
      </c>
      <c r="B90" s="17" t="s">
        <v>265</v>
      </c>
      <c r="C90" s="16" t="s">
        <v>28</v>
      </c>
      <c r="D90" s="16" t="s">
        <v>266</v>
      </c>
      <c r="E90" s="18" t="s">
        <v>85</v>
      </c>
      <c r="F90" s="19" t="n">
        <v>25</v>
      </c>
      <c r="G90" s="20"/>
      <c r="H90" s="20"/>
      <c r="I90" s="20" t="n">
        <f aca="false">TRUNC(F90*H90,2)</f>
        <v>0</v>
      </c>
    </row>
    <row r="91" customFormat="false" ht="39" hidden="false" customHeight="true" outlineLevel="0" collapsed="false">
      <c r="A91" s="16" t="s">
        <v>267</v>
      </c>
      <c r="B91" s="17" t="s">
        <v>268</v>
      </c>
      <c r="C91" s="16" t="s">
        <v>33</v>
      </c>
      <c r="D91" s="16" t="s">
        <v>269</v>
      </c>
      <c r="E91" s="18" t="s">
        <v>85</v>
      </c>
      <c r="F91" s="19" t="n">
        <v>20</v>
      </c>
      <c r="G91" s="20"/>
      <c r="H91" s="20"/>
      <c r="I91" s="20" t="n">
        <f aca="false">TRUNC(F91*H91,2)</f>
        <v>0</v>
      </c>
    </row>
    <row r="92" customFormat="false" ht="24" hidden="false" customHeight="true" outlineLevel="0" collapsed="false">
      <c r="A92" s="16" t="s">
        <v>270</v>
      </c>
      <c r="B92" s="17" t="s">
        <v>271</v>
      </c>
      <c r="C92" s="16" t="s">
        <v>33</v>
      </c>
      <c r="D92" s="16" t="s">
        <v>272</v>
      </c>
      <c r="E92" s="18" t="s">
        <v>85</v>
      </c>
      <c r="F92" s="19" t="n">
        <v>4</v>
      </c>
      <c r="G92" s="20"/>
      <c r="H92" s="20"/>
      <c r="I92" s="20" t="n">
        <f aca="false">TRUNC(F92*H92,2)</f>
        <v>0</v>
      </c>
    </row>
    <row r="93" customFormat="false" ht="65" hidden="false" customHeight="true" outlineLevel="0" collapsed="false">
      <c r="A93" s="16" t="s">
        <v>273</v>
      </c>
      <c r="B93" s="17" t="s">
        <v>274</v>
      </c>
      <c r="C93" s="16" t="s">
        <v>21</v>
      </c>
      <c r="D93" s="16" t="s">
        <v>275</v>
      </c>
      <c r="E93" s="18" t="s">
        <v>85</v>
      </c>
      <c r="F93" s="19" t="n">
        <v>30</v>
      </c>
      <c r="G93" s="20"/>
      <c r="H93" s="20"/>
      <c r="I93" s="20" t="n">
        <f aca="false">TRUNC(F93*H93,2)</f>
        <v>0</v>
      </c>
    </row>
    <row r="94" customFormat="false" ht="52" hidden="false" customHeight="true" outlineLevel="0" collapsed="false">
      <c r="A94" s="16" t="s">
        <v>276</v>
      </c>
      <c r="B94" s="17" t="s">
        <v>277</v>
      </c>
      <c r="C94" s="16" t="s">
        <v>278</v>
      </c>
      <c r="D94" s="16" t="s">
        <v>279</v>
      </c>
      <c r="E94" s="18" t="s">
        <v>280</v>
      </c>
      <c r="F94" s="19" t="n">
        <v>8</v>
      </c>
      <c r="G94" s="20"/>
      <c r="H94" s="20"/>
      <c r="I94" s="20" t="n">
        <f aca="false">TRUNC(F94*H94,2)</f>
        <v>0</v>
      </c>
    </row>
    <row r="95" customFormat="false" ht="24" hidden="false" customHeight="true" outlineLevel="0" collapsed="false">
      <c r="A95" s="13" t="s">
        <v>281</v>
      </c>
      <c r="B95" s="13"/>
      <c r="C95" s="13"/>
      <c r="D95" s="13" t="s">
        <v>282</v>
      </c>
      <c r="E95" s="13"/>
      <c r="F95" s="21"/>
      <c r="G95" s="13"/>
      <c r="H95" s="13"/>
      <c r="I95" s="15" t="n">
        <f aca="false">SUM(I96:I100)</f>
        <v>0</v>
      </c>
    </row>
    <row r="96" customFormat="false" ht="39" hidden="false" customHeight="true" outlineLevel="0" collapsed="false">
      <c r="A96" s="16" t="s">
        <v>283</v>
      </c>
      <c r="B96" s="17" t="s">
        <v>284</v>
      </c>
      <c r="C96" s="16" t="s">
        <v>28</v>
      </c>
      <c r="D96" s="16" t="s">
        <v>285</v>
      </c>
      <c r="E96" s="18" t="s">
        <v>30</v>
      </c>
      <c r="F96" s="19" t="n">
        <v>482.76</v>
      </c>
      <c r="G96" s="20"/>
      <c r="H96" s="20"/>
      <c r="I96" s="20" t="n">
        <f aca="false">TRUNC(F96*H96,2)</f>
        <v>0</v>
      </c>
    </row>
    <row r="97" customFormat="false" ht="26" hidden="false" customHeight="true" outlineLevel="0" collapsed="false">
      <c r="A97" s="16" t="s">
        <v>286</v>
      </c>
      <c r="B97" s="17" t="s">
        <v>287</v>
      </c>
      <c r="C97" s="16" t="s">
        <v>28</v>
      </c>
      <c r="D97" s="16" t="s">
        <v>288</v>
      </c>
      <c r="E97" s="18" t="s">
        <v>103</v>
      </c>
      <c r="F97" s="19" t="n">
        <v>289.98</v>
      </c>
      <c r="G97" s="20"/>
      <c r="H97" s="20"/>
      <c r="I97" s="20" t="n">
        <f aca="false">TRUNC(F97*H97,2)</f>
        <v>0</v>
      </c>
    </row>
    <row r="98" customFormat="false" ht="24" hidden="false" customHeight="true" outlineLevel="0" collapsed="false">
      <c r="A98" s="16" t="s">
        <v>289</v>
      </c>
      <c r="B98" s="17" t="s">
        <v>290</v>
      </c>
      <c r="C98" s="16" t="s">
        <v>33</v>
      </c>
      <c r="D98" s="16" t="s">
        <v>291</v>
      </c>
      <c r="E98" s="18" t="s">
        <v>103</v>
      </c>
      <c r="F98" s="19" t="n">
        <v>78.5</v>
      </c>
      <c r="G98" s="20"/>
      <c r="H98" s="20"/>
      <c r="I98" s="20" t="n">
        <f aca="false">TRUNC(F98*H98,2)</f>
        <v>0</v>
      </c>
    </row>
    <row r="99" customFormat="false" ht="52" hidden="false" customHeight="true" outlineLevel="0" collapsed="false">
      <c r="A99" s="16" t="s">
        <v>292</v>
      </c>
      <c r="B99" s="17" t="s">
        <v>293</v>
      </c>
      <c r="C99" s="16" t="s">
        <v>28</v>
      </c>
      <c r="D99" s="16" t="s">
        <v>294</v>
      </c>
      <c r="E99" s="18" t="s">
        <v>30</v>
      </c>
      <c r="F99" s="19" t="n">
        <v>1115.98</v>
      </c>
      <c r="G99" s="20"/>
      <c r="H99" s="20"/>
      <c r="I99" s="20" t="n">
        <f aca="false">TRUNC(F99*H99,2)</f>
        <v>0</v>
      </c>
    </row>
    <row r="100" customFormat="false" ht="26" hidden="false" customHeight="true" outlineLevel="0" collapsed="false">
      <c r="A100" s="16" t="s">
        <v>295</v>
      </c>
      <c r="B100" s="17" t="s">
        <v>296</v>
      </c>
      <c r="C100" s="16" t="s">
        <v>28</v>
      </c>
      <c r="D100" s="16" t="s">
        <v>297</v>
      </c>
      <c r="E100" s="18" t="s">
        <v>30</v>
      </c>
      <c r="F100" s="19" t="n">
        <v>1115.98</v>
      </c>
      <c r="G100" s="20"/>
      <c r="H100" s="20"/>
      <c r="I100" s="20" t="n">
        <f aca="false">TRUNC(F100*H100,2)</f>
        <v>0</v>
      </c>
    </row>
    <row r="101" customFormat="false" ht="24" hidden="false" customHeight="true" outlineLevel="0" collapsed="false">
      <c r="A101" s="13" t="s">
        <v>298</v>
      </c>
      <c r="B101" s="13"/>
      <c r="C101" s="13"/>
      <c r="D101" s="13" t="s">
        <v>299</v>
      </c>
      <c r="E101" s="13"/>
      <c r="F101" s="21"/>
      <c r="G101" s="13"/>
      <c r="H101" s="13"/>
      <c r="I101" s="15" t="n">
        <f aca="false">SUM(I102)</f>
        <v>0</v>
      </c>
    </row>
    <row r="102" customFormat="false" ht="24" hidden="false" customHeight="true" outlineLevel="0" collapsed="false">
      <c r="A102" s="16" t="s">
        <v>300</v>
      </c>
      <c r="B102" s="17" t="s">
        <v>301</v>
      </c>
      <c r="C102" s="16" t="s">
        <v>33</v>
      </c>
      <c r="D102" s="16" t="s">
        <v>302</v>
      </c>
      <c r="E102" s="18" t="s">
        <v>30</v>
      </c>
      <c r="F102" s="19" t="n">
        <v>3096.28</v>
      </c>
      <c r="G102" s="20"/>
      <c r="H102" s="20"/>
      <c r="I102" s="20" t="n">
        <f aca="false">TRUNC(F102*H102,2)</f>
        <v>0</v>
      </c>
    </row>
    <row r="103" customFormat="false" ht="18" hidden="false" customHeight="false" outlineLevel="0" collapsed="false">
      <c r="A103" s="22"/>
      <c r="B103" s="22"/>
      <c r="C103" s="22"/>
      <c r="D103" s="22"/>
      <c r="E103" s="22"/>
      <c r="F103" s="22"/>
      <c r="G103" s="22"/>
      <c r="H103" s="22"/>
      <c r="I103" s="22"/>
    </row>
    <row r="104" customFormat="false" ht="18" hidden="false" customHeight="true" outlineLevel="0" collapsed="false">
      <c r="A104" s="23"/>
      <c r="B104" s="23"/>
      <c r="C104" s="23"/>
      <c r="D104" s="24"/>
      <c r="E104" s="7" t="s">
        <v>303</v>
      </c>
      <c r="F104" s="7"/>
      <c r="G104" s="25" t="n">
        <v>0</v>
      </c>
      <c r="H104" s="25"/>
      <c r="I104" s="25"/>
    </row>
    <row r="105" customFormat="false" ht="18" hidden="false" customHeight="true" outlineLevel="0" collapsed="false">
      <c r="A105" s="23"/>
      <c r="B105" s="23"/>
      <c r="C105" s="23"/>
      <c r="D105" s="24"/>
      <c r="E105" s="7" t="s">
        <v>304</v>
      </c>
      <c r="F105" s="7"/>
      <c r="G105" s="25" t="n">
        <v>0</v>
      </c>
      <c r="H105" s="25"/>
      <c r="I105" s="25"/>
    </row>
    <row r="106" customFormat="false" ht="18" hidden="false" customHeight="true" outlineLevel="0" collapsed="false">
      <c r="A106" s="23"/>
      <c r="B106" s="23"/>
      <c r="C106" s="23"/>
      <c r="D106" s="24"/>
      <c r="E106" s="7" t="s">
        <v>305</v>
      </c>
      <c r="F106" s="7"/>
      <c r="G106" s="25" t="n">
        <f aca="false">I101+I95+I80+I77+I71+I46+I40+I32+I25+I21+I15+I10+I7+I5</f>
        <v>0</v>
      </c>
      <c r="H106" s="25"/>
      <c r="I106" s="25"/>
    </row>
    <row r="107" customFormat="false" ht="60" hidden="false" customHeight="true" outlineLevel="0" collapsed="false">
      <c r="A107" s="26"/>
      <c r="B107" s="26"/>
      <c r="C107" s="26"/>
      <c r="D107" s="26"/>
      <c r="E107" s="26"/>
      <c r="F107" s="26"/>
      <c r="G107" s="26"/>
      <c r="H107" s="26"/>
      <c r="I107" s="26"/>
    </row>
    <row r="108" customFormat="false" ht="70" hidden="false" customHeight="true" outlineLevel="0" collapsed="false">
      <c r="A108" s="27" t="s">
        <v>306</v>
      </c>
      <c r="B108" s="27"/>
      <c r="C108" s="27"/>
      <c r="D108" s="27"/>
      <c r="E108" s="27"/>
      <c r="F108" s="27"/>
      <c r="G108" s="27"/>
      <c r="H108" s="27"/>
      <c r="I108" s="27"/>
    </row>
  </sheetData>
  <mergeCells count="15">
    <mergeCell ref="E1:F1"/>
    <mergeCell ref="G1:H1"/>
    <mergeCell ref="E2:F2"/>
    <mergeCell ref="G2:H2"/>
    <mergeCell ref="A3:I3"/>
    <mergeCell ref="A104:C104"/>
    <mergeCell ref="E104:F104"/>
    <mergeCell ref="G104:I104"/>
    <mergeCell ref="A105:C105"/>
    <mergeCell ref="E105:F105"/>
    <mergeCell ref="G105:I105"/>
    <mergeCell ref="A106:C106"/>
    <mergeCell ref="E106:F106"/>
    <mergeCell ref="G106:I106"/>
    <mergeCell ref="A108:I10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516"/>
  <sheetViews>
    <sheetView showFormulas="false" showGridLines="true" showRowColHeaders="true" showZeros="true" rightToLeft="false" tabSelected="false" showOutlineSymbols="false" defaultGridColor="true" view="normal" topLeftCell="A1" colorId="64" zoomScale="90" zoomScaleNormal="90" zoomScalePageLayoutView="100" workbookViewId="0">
      <selection pane="topLeft" activeCell="A1498" activeCellId="0" sqref="A1498"/>
    </sheetView>
  </sheetViews>
  <sheetFormatPr defaultColWidth="9.47265625" defaultRowHeight="18" zeroHeight="false" outlineLevelRow="0" outlineLevelCol="0"/>
  <cols>
    <col collapsed="false" customWidth="true" hidden="false" outlineLevel="0" max="1" min="1" style="1" width="10.99"/>
    <col collapsed="false" customWidth="true" hidden="false" outlineLevel="0" max="2" min="2" style="1" width="13.19"/>
    <col collapsed="false" customWidth="true" hidden="false" outlineLevel="0" max="3" min="3" style="1" width="10.99"/>
    <col collapsed="false" customWidth="true" hidden="false" outlineLevel="0" max="4" min="4" style="1" width="65.95"/>
    <col collapsed="false" customWidth="true" hidden="false" outlineLevel="0" max="5" min="5" style="1" width="16.49"/>
    <col collapsed="false" customWidth="true" hidden="false" outlineLevel="0" max="9" min="6" style="1" width="13.19"/>
    <col collapsed="false" customWidth="true" hidden="false" outlineLevel="0" max="11" min="10" style="1" width="15.39"/>
  </cols>
  <sheetData>
    <row r="1" customFormat="false" ht="18" hidden="false" customHeight="true" outlineLevel="0" collapsed="false">
      <c r="A1" s="2"/>
      <c r="B1" s="2"/>
      <c r="C1" s="4" t="s">
        <v>307</v>
      </c>
      <c r="D1" s="4"/>
      <c r="E1" s="4" t="s">
        <v>1</v>
      </c>
      <c r="F1" s="4"/>
      <c r="G1" s="4" t="s">
        <v>2</v>
      </c>
      <c r="H1" s="4"/>
      <c r="I1" s="4" t="s">
        <v>3</v>
      </c>
      <c r="J1" s="4"/>
    </row>
    <row r="2" customFormat="false" ht="80" hidden="false" customHeight="true" outlineLevel="0" collapsed="false">
      <c r="A2" s="5"/>
      <c r="B2" s="5"/>
      <c r="C2" s="7" t="s">
        <v>4</v>
      </c>
      <c r="D2" s="7"/>
      <c r="E2" s="7" t="s">
        <v>5</v>
      </c>
      <c r="F2" s="7"/>
      <c r="G2" s="7" t="s">
        <v>308</v>
      </c>
      <c r="H2" s="7"/>
      <c r="I2" s="7" t="s">
        <v>6</v>
      </c>
      <c r="J2" s="7"/>
    </row>
    <row r="3" customFormat="false" ht="18" hidden="false" customHeight="true" outlineLevel="0" collapsed="false">
      <c r="A3" s="9" t="s">
        <v>307</v>
      </c>
      <c r="B3" s="9"/>
      <c r="C3" s="9"/>
      <c r="D3" s="9"/>
      <c r="E3" s="9"/>
      <c r="F3" s="9"/>
      <c r="G3" s="9"/>
      <c r="H3" s="9"/>
      <c r="I3" s="9"/>
      <c r="J3" s="9"/>
    </row>
    <row r="4" customFormat="false" ht="30" hidden="false" customHeight="true" outlineLevel="0" collapsed="false">
      <c r="A4" s="9" t="s">
        <v>309</v>
      </c>
      <c r="B4" s="9"/>
      <c r="C4" s="9"/>
      <c r="D4" s="9"/>
      <c r="E4" s="9"/>
      <c r="F4" s="9"/>
      <c r="G4" s="9"/>
      <c r="H4" s="9"/>
      <c r="I4" s="9"/>
      <c r="J4" s="9"/>
    </row>
    <row r="5" customFormat="false" ht="18" hidden="false" customHeight="true" outlineLevel="0" collapsed="false">
      <c r="A5" s="10" t="s">
        <v>19</v>
      </c>
      <c r="B5" s="11" t="s">
        <v>9</v>
      </c>
      <c r="C5" s="10" t="s">
        <v>10</v>
      </c>
      <c r="D5" s="10" t="s">
        <v>11</v>
      </c>
      <c r="E5" s="10" t="s">
        <v>310</v>
      </c>
      <c r="F5" s="10"/>
      <c r="G5" s="12" t="s">
        <v>12</v>
      </c>
      <c r="H5" s="11" t="s">
        <v>13</v>
      </c>
      <c r="I5" s="11" t="s">
        <v>14</v>
      </c>
      <c r="J5" s="11" t="s">
        <v>16</v>
      </c>
    </row>
    <row r="6" customFormat="false" ht="26" hidden="false" customHeight="true" outlineLevel="0" collapsed="false">
      <c r="A6" s="16" t="s">
        <v>311</v>
      </c>
      <c r="B6" s="17" t="s">
        <v>20</v>
      </c>
      <c r="C6" s="16" t="s">
        <v>21</v>
      </c>
      <c r="D6" s="16" t="s">
        <v>22</v>
      </c>
      <c r="E6" s="16" t="s">
        <v>312</v>
      </c>
      <c r="F6" s="16"/>
      <c r="G6" s="18" t="s">
        <v>23</v>
      </c>
      <c r="H6" s="28" t="n">
        <v>1</v>
      </c>
      <c r="I6" s="20" t="n">
        <v>24045.79</v>
      </c>
      <c r="J6" s="20" t="n">
        <v>24045.79</v>
      </c>
    </row>
    <row r="7" customFormat="false" ht="26" hidden="false" customHeight="true" outlineLevel="0" collapsed="false">
      <c r="A7" s="29" t="s">
        <v>313</v>
      </c>
      <c r="B7" s="30" t="s">
        <v>314</v>
      </c>
      <c r="C7" s="29" t="s">
        <v>28</v>
      </c>
      <c r="D7" s="29" t="s">
        <v>315</v>
      </c>
      <c r="E7" s="29" t="s">
        <v>316</v>
      </c>
      <c r="F7" s="29"/>
      <c r="G7" s="31" t="s">
        <v>317</v>
      </c>
      <c r="H7" s="32" t="n">
        <v>0.5</v>
      </c>
      <c r="I7" s="33" t="n">
        <v>23099.28</v>
      </c>
      <c r="J7" s="33" t="n">
        <v>11549.64</v>
      </c>
    </row>
    <row r="8" customFormat="false" ht="24" hidden="false" customHeight="true" outlineLevel="0" collapsed="false">
      <c r="A8" s="29" t="s">
        <v>313</v>
      </c>
      <c r="B8" s="30" t="s">
        <v>318</v>
      </c>
      <c r="C8" s="29" t="s">
        <v>28</v>
      </c>
      <c r="D8" s="29" t="s">
        <v>319</v>
      </c>
      <c r="E8" s="29" t="s">
        <v>316</v>
      </c>
      <c r="F8" s="29"/>
      <c r="G8" s="31" t="s">
        <v>317</v>
      </c>
      <c r="H8" s="32" t="n">
        <v>1</v>
      </c>
      <c r="I8" s="33" t="n">
        <v>7228.41</v>
      </c>
      <c r="J8" s="33" t="n">
        <v>7228.41</v>
      </c>
    </row>
    <row r="9" customFormat="false" ht="24" hidden="false" customHeight="true" outlineLevel="0" collapsed="false">
      <c r="A9" s="29" t="s">
        <v>313</v>
      </c>
      <c r="B9" s="30" t="s">
        <v>320</v>
      </c>
      <c r="C9" s="29" t="s">
        <v>21</v>
      </c>
      <c r="D9" s="29" t="s">
        <v>321</v>
      </c>
      <c r="E9" s="29" t="s">
        <v>322</v>
      </c>
      <c r="F9" s="29"/>
      <c r="G9" s="31" t="s">
        <v>23</v>
      </c>
      <c r="H9" s="32" t="n">
        <v>1</v>
      </c>
      <c r="I9" s="33" t="n">
        <v>5267.74</v>
      </c>
      <c r="J9" s="33" t="n">
        <v>5267.74</v>
      </c>
    </row>
    <row r="10" customFormat="false" ht="18" hidden="false" customHeight="false" outlineLevel="0" collapsed="false">
      <c r="A10" s="34"/>
      <c r="B10" s="34"/>
      <c r="C10" s="34"/>
      <c r="D10" s="34"/>
      <c r="E10" s="35" t="s">
        <v>323</v>
      </c>
      <c r="F10" s="36" t="n">
        <v>10166.1612873221</v>
      </c>
      <c r="G10" s="35" t="s">
        <v>324</v>
      </c>
      <c r="H10" s="36" t="n">
        <v>11693.12</v>
      </c>
      <c r="I10" s="35" t="s">
        <v>325</v>
      </c>
      <c r="J10" s="36" t="n">
        <v>21859.28</v>
      </c>
    </row>
    <row r="11" customFormat="false" ht="18" hidden="false" customHeight="true" outlineLevel="0" collapsed="false">
      <c r="A11" s="34"/>
      <c r="B11" s="34"/>
      <c r="C11" s="34"/>
      <c r="D11" s="34"/>
      <c r="E11" s="35" t="s">
        <v>326</v>
      </c>
      <c r="F11" s="36" t="n">
        <v>5189.08</v>
      </c>
      <c r="G11" s="34"/>
      <c r="H11" s="37" t="s">
        <v>327</v>
      </c>
      <c r="I11" s="37"/>
      <c r="J11" s="36" t="n">
        <v>29234.87</v>
      </c>
    </row>
    <row r="12" customFormat="false" ht="1" hidden="false" customHeight="true" outlineLevel="0" collapsed="false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customFormat="false" ht="18" hidden="false" customHeight="true" outlineLevel="0" collapsed="false">
      <c r="A13" s="10" t="s">
        <v>26</v>
      </c>
      <c r="B13" s="11" t="s">
        <v>9</v>
      </c>
      <c r="C13" s="10" t="s">
        <v>10</v>
      </c>
      <c r="D13" s="10" t="s">
        <v>11</v>
      </c>
      <c r="E13" s="10" t="s">
        <v>310</v>
      </c>
      <c r="F13" s="10"/>
      <c r="G13" s="12" t="s">
        <v>12</v>
      </c>
      <c r="H13" s="11" t="s">
        <v>13</v>
      </c>
      <c r="I13" s="11" t="s">
        <v>14</v>
      </c>
      <c r="J13" s="11" t="s">
        <v>16</v>
      </c>
    </row>
    <row r="14" customFormat="false" ht="39" hidden="false" customHeight="true" outlineLevel="0" collapsed="false">
      <c r="A14" s="16" t="s">
        <v>311</v>
      </c>
      <c r="B14" s="17" t="s">
        <v>27</v>
      </c>
      <c r="C14" s="16" t="s">
        <v>28</v>
      </c>
      <c r="D14" s="16" t="s">
        <v>29</v>
      </c>
      <c r="E14" s="16" t="s">
        <v>328</v>
      </c>
      <c r="F14" s="16"/>
      <c r="G14" s="18" t="s">
        <v>30</v>
      </c>
      <c r="H14" s="28" t="n">
        <v>1</v>
      </c>
      <c r="I14" s="20" t="n">
        <v>7.36</v>
      </c>
      <c r="J14" s="20" t="n">
        <v>7.36</v>
      </c>
    </row>
    <row r="15" customFormat="false" ht="39" hidden="false" customHeight="true" outlineLevel="0" collapsed="false">
      <c r="A15" s="29" t="s">
        <v>313</v>
      </c>
      <c r="B15" s="30" t="s">
        <v>329</v>
      </c>
      <c r="C15" s="29" t="s">
        <v>28</v>
      </c>
      <c r="D15" s="29" t="s">
        <v>330</v>
      </c>
      <c r="E15" s="29" t="s">
        <v>331</v>
      </c>
      <c r="F15" s="29"/>
      <c r="G15" s="31" t="s">
        <v>332</v>
      </c>
      <c r="H15" s="32" t="n">
        <v>0.0603</v>
      </c>
      <c r="I15" s="33" t="n">
        <v>27.61</v>
      </c>
      <c r="J15" s="33" t="n">
        <v>1.66</v>
      </c>
    </row>
    <row r="16" customFormat="false" ht="39" hidden="false" customHeight="true" outlineLevel="0" collapsed="false">
      <c r="A16" s="29" t="s">
        <v>313</v>
      </c>
      <c r="B16" s="30" t="s">
        <v>333</v>
      </c>
      <c r="C16" s="29" t="s">
        <v>28</v>
      </c>
      <c r="D16" s="29" t="s">
        <v>334</v>
      </c>
      <c r="E16" s="29" t="s">
        <v>331</v>
      </c>
      <c r="F16" s="29"/>
      <c r="G16" s="31" t="s">
        <v>335</v>
      </c>
      <c r="H16" s="32" t="n">
        <v>0.0788</v>
      </c>
      <c r="I16" s="33" t="n">
        <v>30.43</v>
      </c>
      <c r="J16" s="33" t="n">
        <v>2.39</v>
      </c>
    </row>
    <row r="17" customFormat="false" ht="26" hidden="false" customHeight="true" outlineLevel="0" collapsed="false">
      <c r="A17" s="29" t="s">
        <v>313</v>
      </c>
      <c r="B17" s="30" t="s">
        <v>336</v>
      </c>
      <c r="C17" s="29" t="s">
        <v>28</v>
      </c>
      <c r="D17" s="29" t="s">
        <v>337</v>
      </c>
      <c r="E17" s="29" t="s">
        <v>316</v>
      </c>
      <c r="F17" s="29"/>
      <c r="G17" s="31" t="s">
        <v>338</v>
      </c>
      <c r="H17" s="32" t="n">
        <v>0.0323</v>
      </c>
      <c r="I17" s="33" t="n">
        <v>28.73</v>
      </c>
      <c r="J17" s="33" t="n">
        <v>0.92</v>
      </c>
    </row>
    <row r="18" customFormat="false" ht="24" hidden="false" customHeight="true" outlineLevel="0" collapsed="false">
      <c r="A18" s="29" t="s">
        <v>313</v>
      </c>
      <c r="B18" s="30" t="s">
        <v>339</v>
      </c>
      <c r="C18" s="29" t="s">
        <v>28</v>
      </c>
      <c r="D18" s="29" t="s">
        <v>340</v>
      </c>
      <c r="E18" s="29" t="s">
        <v>316</v>
      </c>
      <c r="F18" s="29"/>
      <c r="G18" s="31" t="s">
        <v>338</v>
      </c>
      <c r="H18" s="32" t="n">
        <v>0.1085</v>
      </c>
      <c r="I18" s="33" t="n">
        <v>22.1</v>
      </c>
      <c r="J18" s="33" t="n">
        <v>2.39</v>
      </c>
    </row>
    <row r="19" customFormat="false" ht="18" hidden="false" customHeight="false" outlineLevel="0" collapsed="false">
      <c r="A19" s="34"/>
      <c r="B19" s="34"/>
      <c r="C19" s="34"/>
      <c r="D19" s="34"/>
      <c r="E19" s="35" t="s">
        <v>323</v>
      </c>
      <c r="F19" s="36" t="n">
        <v>2.29746070133011</v>
      </c>
      <c r="G19" s="35" t="s">
        <v>324</v>
      </c>
      <c r="H19" s="36" t="n">
        <v>2.64</v>
      </c>
      <c r="I19" s="35" t="s">
        <v>325</v>
      </c>
      <c r="J19" s="36" t="n">
        <v>4.94</v>
      </c>
    </row>
    <row r="20" customFormat="false" ht="18" hidden="false" customHeight="true" outlineLevel="0" collapsed="false">
      <c r="A20" s="34"/>
      <c r="B20" s="34"/>
      <c r="C20" s="34"/>
      <c r="D20" s="34"/>
      <c r="E20" s="35" t="s">
        <v>326</v>
      </c>
      <c r="F20" s="36" t="n">
        <v>1.58</v>
      </c>
      <c r="G20" s="34"/>
      <c r="H20" s="37" t="s">
        <v>327</v>
      </c>
      <c r="I20" s="37"/>
      <c r="J20" s="36" t="n">
        <v>8.94</v>
      </c>
    </row>
    <row r="21" customFormat="false" ht="1" hidden="false" customHeight="true" outlineLevel="0" collapsed="false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customFormat="false" ht="18" hidden="false" customHeight="true" outlineLevel="0" collapsed="false">
      <c r="A22" s="10" t="s">
        <v>31</v>
      </c>
      <c r="B22" s="11" t="s">
        <v>9</v>
      </c>
      <c r="C22" s="10" t="s">
        <v>10</v>
      </c>
      <c r="D22" s="10" t="s">
        <v>11</v>
      </c>
      <c r="E22" s="10" t="s">
        <v>310</v>
      </c>
      <c r="F22" s="10"/>
      <c r="G22" s="12" t="s">
        <v>12</v>
      </c>
      <c r="H22" s="11" t="s">
        <v>13</v>
      </c>
      <c r="I22" s="11" t="s">
        <v>14</v>
      </c>
      <c r="J22" s="11" t="s">
        <v>16</v>
      </c>
    </row>
    <row r="23" customFormat="false" ht="24" hidden="false" customHeight="true" outlineLevel="0" collapsed="false">
      <c r="A23" s="16" t="s">
        <v>311</v>
      </c>
      <c r="B23" s="17" t="s">
        <v>32</v>
      </c>
      <c r="C23" s="16" t="s">
        <v>33</v>
      </c>
      <c r="D23" s="16" t="s">
        <v>34</v>
      </c>
      <c r="E23" s="16" t="s">
        <v>341</v>
      </c>
      <c r="F23" s="16"/>
      <c r="G23" s="18" t="s">
        <v>30</v>
      </c>
      <c r="H23" s="28" t="n">
        <v>1</v>
      </c>
      <c r="I23" s="20" t="n">
        <v>11.47</v>
      </c>
      <c r="J23" s="20" t="n">
        <v>11.47</v>
      </c>
    </row>
    <row r="24" customFormat="false" ht="24" hidden="false" customHeight="true" outlineLevel="0" collapsed="false">
      <c r="A24" s="39" t="s">
        <v>342</v>
      </c>
      <c r="B24" s="40" t="s">
        <v>343</v>
      </c>
      <c r="C24" s="39" t="s">
        <v>33</v>
      </c>
      <c r="D24" s="39" t="s">
        <v>344</v>
      </c>
      <c r="E24" s="39" t="s">
        <v>345</v>
      </c>
      <c r="F24" s="39"/>
      <c r="G24" s="41" t="s">
        <v>338</v>
      </c>
      <c r="H24" s="42" t="n">
        <v>0.05</v>
      </c>
      <c r="I24" s="43" t="n">
        <v>26.86</v>
      </c>
      <c r="J24" s="43" t="n">
        <v>1.34</v>
      </c>
    </row>
    <row r="25" customFormat="false" ht="24" hidden="false" customHeight="true" outlineLevel="0" collapsed="false">
      <c r="A25" s="39" t="s">
        <v>342</v>
      </c>
      <c r="B25" s="40" t="s">
        <v>346</v>
      </c>
      <c r="C25" s="39" t="s">
        <v>33</v>
      </c>
      <c r="D25" s="39" t="s">
        <v>347</v>
      </c>
      <c r="E25" s="39" t="s">
        <v>345</v>
      </c>
      <c r="F25" s="39"/>
      <c r="G25" s="41" t="s">
        <v>338</v>
      </c>
      <c r="H25" s="42" t="n">
        <v>0.5</v>
      </c>
      <c r="I25" s="43" t="n">
        <v>20.26</v>
      </c>
      <c r="J25" s="43" t="n">
        <v>10.13</v>
      </c>
    </row>
    <row r="26" customFormat="false" ht="18" hidden="false" customHeight="false" outlineLevel="0" collapsed="false">
      <c r="A26" s="34"/>
      <c r="B26" s="34"/>
      <c r="C26" s="34"/>
      <c r="D26" s="34"/>
      <c r="E26" s="35" t="s">
        <v>323</v>
      </c>
      <c r="F26" s="36" t="n">
        <v>5.3343875</v>
      </c>
      <c r="G26" s="35" t="s">
        <v>324</v>
      </c>
      <c r="H26" s="36" t="n">
        <v>6.14</v>
      </c>
      <c r="I26" s="35" t="s">
        <v>325</v>
      </c>
      <c r="J26" s="36" t="n">
        <v>11.47</v>
      </c>
    </row>
    <row r="27" customFormat="false" ht="18" hidden="false" customHeight="true" outlineLevel="0" collapsed="false">
      <c r="A27" s="34"/>
      <c r="B27" s="34"/>
      <c r="C27" s="34"/>
      <c r="D27" s="34"/>
      <c r="E27" s="35" t="s">
        <v>326</v>
      </c>
      <c r="F27" s="36" t="n">
        <v>2.47</v>
      </c>
      <c r="G27" s="34"/>
      <c r="H27" s="37" t="s">
        <v>327</v>
      </c>
      <c r="I27" s="37"/>
      <c r="J27" s="36" t="n">
        <v>13.94</v>
      </c>
    </row>
    <row r="28" customFormat="false" ht="1" hidden="false" customHeight="true" outlineLevel="0" collapsed="false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customFormat="false" ht="18" hidden="false" customHeight="true" outlineLevel="0" collapsed="false">
      <c r="A29" s="10" t="s">
        <v>37</v>
      </c>
      <c r="B29" s="11" t="s">
        <v>9</v>
      </c>
      <c r="C29" s="10" t="s">
        <v>10</v>
      </c>
      <c r="D29" s="10" t="s">
        <v>11</v>
      </c>
      <c r="E29" s="10" t="s">
        <v>310</v>
      </c>
      <c r="F29" s="10"/>
      <c r="G29" s="12" t="s">
        <v>12</v>
      </c>
      <c r="H29" s="11" t="s">
        <v>13</v>
      </c>
      <c r="I29" s="11" t="s">
        <v>14</v>
      </c>
      <c r="J29" s="11" t="s">
        <v>16</v>
      </c>
    </row>
    <row r="30" customFormat="false" ht="52" hidden="false" customHeight="true" outlineLevel="0" collapsed="false">
      <c r="A30" s="16" t="s">
        <v>311</v>
      </c>
      <c r="B30" s="17" t="s">
        <v>38</v>
      </c>
      <c r="C30" s="16" t="s">
        <v>28</v>
      </c>
      <c r="D30" s="16" t="s">
        <v>39</v>
      </c>
      <c r="E30" s="16" t="s">
        <v>348</v>
      </c>
      <c r="F30" s="16"/>
      <c r="G30" s="18" t="s">
        <v>30</v>
      </c>
      <c r="H30" s="28" t="n">
        <v>1</v>
      </c>
      <c r="I30" s="20" t="n">
        <v>118.41</v>
      </c>
      <c r="J30" s="20" t="n">
        <v>118.41</v>
      </c>
    </row>
    <row r="31" customFormat="false" ht="52" hidden="false" customHeight="true" outlineLevel="0" collapsed="false">
      <c r="A31" s="29" t="s">
        <v>313</v>
      </c>
      <c r="B31" s="30" t="s">
        <v>349</v>
      </c>
      <c r="C31" s="29" t="s">
        <v>28</v>
      </c>
      <c r="D31" s="29" t="s">
        <v>350</v>
      </c>
      <c r="E31" s="29" t="s">
        <v>316</v>
      </c>
      <c r="F31" s="29"/>
      <c r="G31" s="31" t="s">
        <v>351</v>
      </c>
      <c r="H31" s="32" t="n">
        <v>0.0105</v>
      </c>
      <c r="I31" s="33" t="n">
        <v>622.92</v>
      </c>
      <c r="J31" s="33" t="n">
        <v>6.54</v>
      </c>
    </row>
    <row r="32" customFormat="false" ht="24" hidden="false" customHeight="true" outlineLevel="0" collapsed="false">
      <c r="A32" s="29" t="s">
        <v>313</v>
      </c>
      <c r="B32" s="30" t="s">
        <v>352</v>
      </c>
      <c r="C32" s="29" t="s">
        <v>28</v>
      </c>
      <c r="D32" s="29" t="s">
        <v>353</v>
      </c>
      <c r="E32" s="29" t="s">
        <v>316</v>
      </c>
      <c r="F32" s="29"/>
      <c r="G32" s="31" t="s">
        <v>338</v>
      </c>
      <c r="H32" s="32" t="n">
        <v>2.2</v>
      </c>
      <c r="I32" s="33" t="n">
        <v>28.88</v>
      </c>
      <c r="J32" s="33" t="n">
        <v>63.53</v>
      </c>
    </row>
    <row r="33" customFormat="false" ht="24" hidden="false" customHeight="true" outlineLevel="0" collapsed="false">
      <c r="A33" s="29" t="s">
        <v>313</v>
      </c>
      <c r="B33" s="30" t="s">
        <v>339</v>
      </c>
      <c r="C33" s="29" t="s">
        <v>28</v>
      </c>
      <c r="D33" s="29" t="s">
        <v>340</v>
      </c>
      <c r="E33" s="29" t="s">
        <v>316</v>
      </c>
      <c r="F33" s="29"/>
      <c r="G33" s="31" t="s">
        <v>338</v>
      </c>
      <c r="H33" s="32" t="n">
        <v>1.1</v>
      </c>
      <c r="I33" s="33" t="n">
        <v>22.1</v>
      </c>
      <c r="J33" s="33" t="n">
        <v>24.31</v>
      </c>
    </row>
    <row r="34" customFormat="false" ht="39" hidden="false" customHeight="true" outlineLevel="0" collapsed="false">
      <c r="A34" s="39" t="s">
        <v>342</v>
      </c>
      <c r="B34" s="40" t="s">
        <v>354</v>
      </c>
      <c r="C34" s="39" t="s">
        <v>28</v>
      </c>
      <c r="D34" s="39" t="s">
        <v>355</v>
      </c>
      <c r="E34" s="39" t="s">
        <v>356</v>
      </c>
      <c r="F34" s="39"/>
      <c r="G34" s="41" t="s">
        <v>85</v>
      </c>
      <c r="H34" s="42" t="n">
        <v>37.74</v>
      </c>
      <c r="I34" s="43" t="n">
        <v>0.59</v>
      </c>
      <c r="J34" s="43" t="n">
        <v>22.26</v>
      </c>
    </row>
    <row r="35" customFormat="false" ht="39" hidden="false" customHeight="true" outlineLevel="0" collapsed="false">
      <c r="A35" s="39" t="s">
        <v>342</v>
      </c>
      <c r="B35" s="40" t="s">
        <v>357</v>
      </c>
      <c r="C35" s="39" t="s">
        <v>28</v>
      </c>
      <c r="D35" s="39" t="s">
        <v>358</v>
      </c>
      <c r="E35" s="39" t="s">
        <v>356</v>
      </c>
      <c r="F35" s="39"/>
      <c r="G35" s="41" t="s">
        <v>103</v>
      </c>
      <c r="H35" s="42" t="n">
        <v>0.58</v>
      </c>
      <c r="I35" s="43" t="n">
        <v>2.55</v>
      </c>
      <c r="J35" s="43" t="n">
        <v>1.47</v>
      </c>
    </row>
    <row r="36" customFormat="false" ht="24" hidden="false" customHeight="true" outlineLevel="0" collapsed="false">
      <c r="A36" s="39" t="s">
        <v>342</v>
      </c>
      <c r="B36" s="40" t="s">
        <v>359</v>
      </c>
      <c r="C36" s="39" t="s">
        <v>28</v>
      </c>
      <c r="D36" s="39" t="s">
        <v>360</v>
      </c>
      <c r="E36" s="39" t="s">
        <v>356</v>
      </c>
      <c r="F36" s="39"/>
      <c r="G36" s="41" t="s">
        <v>361</v>
      </c>
      <c r="H36" s="42" t="n">
        <v>0.0069</v>
      </c>
      <c r="I36" s="43" t="n">
        <v>43.74</v>
      </c>
      <c r="J36" s="43" t="n">
        <v>0.3</v>
      </c>
    </row>
    <row r="37" customFormat="false" ht="18" hidden="false" customHeight="false" outlineLevel="0" collapsed="false">
      <c r="A37" s="34"/>
      <c r="B37" s="34"/>
      <c r="C37" s="34"/>
      <c r="D37" s="34"/>
      <c r="E37" s="35" t="s">
        <v>323</v>
      </c>
      <c r="F37" s="36" t="n">
        <v>29.1786810529253</v>
      </c>
      <c r="G37" s="35" t="s">
        <v>324</v>
      </c>
      <c r="H37" s="36" t="n">
        <v>33.56</v>
      </c>
      <c r="I37" s="35" t="s">
        <v>325</v>
      </c>
      <c r="J37" s="36" t="n">
        <v>62.74</v>
      </c>
    </row>
    <row r="38" customFormat="false" ht="18" hidden="false" customHeight="true" outlineLevel="0" collapsed="false">
      <c r="A38" s="34"/>
      <c r="B38" s="34"/>
      <c r="C38" s="34"/>
      <c r="D38" s="34"/>
      <c r="E38" s="35" t="s">
        <v>326</v>
      </c>
      <c r="F38" s="36" t="n">
        <v>25.55</v>
      </c>
      <c r="G38" s="34"/>
      <c r="H38" s="37" t="s">
        <v>327</v>
      </c>
      <c r="I38" s="37"/>
      <c r="J38" s="36" t="n">
        <v>143.96</v>
      </c>
    </row>
    <row r="39" customFormat="false" ht="1" hidden="false" customHeight="true" outlineLevel="0" collapsed="false">
      <c r="A39" s="38"/>
      <c r="B39" s="38"/>
      <c r="C39" s="38"/>
      <c r="D39" s="38"/>
      <c r="E39" s="38"/>
      <c r="F39" s="38"/>
      <c r="G39" s="38"/>
      <c r="H39" s="38"/>
      <c r="I39" s="38"/>
      <c r="J39" s="38"/>
    </row>
    <row r="40" customFormat="false" ht="18" hidden="false" customHeight="true" outlineLevel="0" collapsed="false">
      <c r="A40" s="10" t="s">
        <v>40</v>
      </c>
      <c r="B40" s="11" t="s">
        <v>9</v>
      </c>
      <c r="C40" s="10" t="s">
        <v>10</v>
      </c>
      <c r="D40" s="10" t="s">
        <v>11</v>
      </c>
      <c r="E40" s="10" t="s">
        <v>310</v>
      </c>
      <c r="F40" s="10"/>
      <c r="G40" s="12" t="s">
        <v>12</v>
      </c>
      <c r="H40" s="11" t="s">
        <v>13</v>
      </c>
      <c r="I40" s="11" t="s">
        <v>14</v>
      </c>
      <c r="J40" s="11" t="s">
        <v>16</v>
      </c>
    </row>
    <row r="41" customFormat="false" ht="39" hidden="false" customHeight="true" outlineLevel="0" collapsed="false">
      <c r="A41" s="16" t="s">
        <v>311</v>
      </c>
      <c r="B41" s="17" t="s">
        <v>41</v>
      </c>
      <c r="C41" s="16" t="s">
        <v>28</v>
      </c>
      <c r="D41" s="16" t="s">
        <v>42</v>
      </c>
      <c r="E41" s="16" t="s">
        <v>362</v>
      </c>
      <c r="F41" s="16"/>
      <c r="G41" s="18" t="s">
        <v>30</v>
      </c>
      <c r="H41" s="28" t="n">
        <v>1</v>
      </c>
      <c r="I41" s="20" t="n">
        <v>82.08</v>
      </c>
      <c r="J41" s="20" t="n">
        <v>82.08</v>
      </c>
    </row>
    <row r="42" customFormat="false" ht="26" hidden="false" customHeight="true" outlineLevel="0" collapsed="false">
      <c r="A42" s="29" t="s">
        <v>313</v>
      </c>
      <c r="B42" s="30" t="s">
        <v>363</v>
      </c>
      <c r="C42" s="29" t="s">
        <v>28</v>
      </c>
      <c r="D42" s="29" t="s">
        <v>364</v>
      </c>
      <c r="E42" s="29" t="s">
        <v>316</v>
      </c>
      <c r="F42" s="29"/>
      <c r="G42" s="31" t="s">
        <v>338</v>
      </c>
      <c r="H42" s="32" t="n">
        <v>0.4786</v>
      </c>
      <c r="I42" s="33" t="n">
        <v>25.03</v>
      </c>
      <c r="J42" s="33" t="n">
        <v>11.97</v>
      </c>
    </row>
    <row r="43" customFormat="false" ht="24" hidden="false" customHeight="true" outlineLevel="0" collapsed="false">
      <c r="A43" s="29" t="s">
        <v>313</v>
      </c>
      <c r="B43" s="30" t="s">
        <v>339</v>
      </c>
      <c r="C43" s="29" t="s">
        <v>28</v>
      </c>
      <c r="D43" s="29" t="s">
        <v>340</v>
      </c>
      <c r="E43" s="29" t="s">
        <v>316</v>
      </c>
      <c r="F43" s="29"/>
      <c r="G43" s="31" t="s">
        <v>338</v>
      </c>
      <c r="H43" s="32" t="n">
        <v>0.4786</v>
      </c>
      <c r="I43" s="33" t="n">
        <v>22.1</v>
      </c>
      <c r="J43" s="33" t="n">
        <v>10.57</v>
      </c>
    </row>
    <row r="44" customFormat="false" ht="26" hidden="false" customHeight="true" outlineLevel="0" collapsed="false">
      <c r="A44" s="39" t="s">
        <v>342</v>
      </c>
      <c r="B44" s="40" t="s">
        <v>365</v>
      </c>
      <c r="C44" s="39" t="s">
        <v>28</v>
      </c>
      <c r="D44" s="39" t="s">
        <v>366</v>
      </c>
      <c r="E44" s="39" t="s">
        <v>356</v>
      </c>
      <c r="F44" s="39"/>
      <c r="G44" s="41" t="s">
        <v>30</v>
      </c>
      <c r="H44" s="42" t="n">
        <v>1.0838</v>
      </c>
      <c r="I44" s="43" t="n">
        <v>21.02</v>
      </c>
      <c r="J44" s="43" t="n">
        <v>22.78</v>
      </c>
    </row>
    <row r="45" customFormat="false" ht="39" hidden="false" customHeight="true" outlineLevel="0" collapsed="false">
      <c r="A45" s="39" t="s">
        <v>342</v>
      </c>
      <c r="B45" s="40" t="s">
        <v>367</v>
      </c>
      <c r="C45" s="39" t="s">
        <v>28</v>
      </c>
      <c r="D45" s="39" t="s">
        <v>368</v>
      </c>
      <c r="E45" s="39" t="s">
        <v>356</v>
      </c>
      <c r="F45" s="39"/>
      <c r="G45" s="41" t="s">
        <v>103</v>
      </c>
      <c r="H45" s="42" t="n">
        <v>3.547</v>
      </c>
      <c r="I45" s="43" t="n">
        <v>6.91</v>
      </c>
      <c r="J45" s="43" t="n">
        <v>24.5</v>
      </c>
    </row>
    <row r="46" customFormat="false" ht="39" hidden="false" customHeight="true" outlineLevel="0" collapsed="false">
      <c r="A46" s="39" t="s">
        <v>342</v>
      </c>
      <c r="B46" s="40" t="s">
        <v>369</v>
      </c>
      <c r="C46" s="39" t="s">
        <v>28</v>
      </c>
      <c r="D46" s="39" t="s">
        <v>370</v>
      </c>
      <c r="E46" s="39" t="s">
        <v>371</v>
      </c>
      <c r="F46" s="39"/>
      <c r="G46" s="41" t="s">
        <v>85</v>
      </c>
      <c r="H46" s="42" t="n">
        <v>1.2267</v>
      </c>
      <c r="I46" s="43" t="n">
        <v>2.6</v>
      </c>
      <c r="J46" s="43" t="n">
        <v>3.18</v>
      </c>
    </row>
    <row r="47" customFormat="false" ht="26" hidden="false" customHeight="true" outlineLevel="0" collapsed="false">
      <c r="A47" s="39" t="s">
        <v>342</v>
      </c>
      <c r="B47" s="40" t="s">
        <v>372</v>
      </c>
      <c r="C47" s="39" t="s">
        <v>28</v>
      </c>
      <c r="D47" s="39" t="s">
        <v>373</v>
      </c>
      <c r="E47" s="39" t="s">
        <v>356</v>
      </c>
      <c r="F47" s="39"/>
      <c r="G47" s="41" t="s">
        <v>103</v>
      </c>
      <c r="H47" s="42" t="n">
        <v>1.4276</v>
      </c>
      <c r="I47" s="43" t="n">
        <v>2.91</v>
      </c>
      <c r="J47" s="43" t="n">
        <v>4.15</v>
      </c>
    </row>
    <row r="48" customFormat="false" ht="39" hidden="false" customHeight="true" outlineLevel="0" collapsed="false">
      <c r="A48" s="39" t="s">
        <v>342</v>
      </c>
      <c r="B48" s="40" t="s">
        <v>374</v>
      </c>
      <c r="C48" s="39" t="s">
        <v>28</v>
      </c>
      <c r="D48" s="39" t="s">
        <v>375</v>
      </c>
      <c r="E48" s="39" t="s">
        <v>356</v>
      </c>
      <c r="F48" s="39"/>
      <c r="G48" s="41" t="s">
        <v>376</v>
      </c>
      <c r="H48" s="42" t="n">
        <v>0.6926</v>
      </c>
      <c r="I48" s="43" t="n">
        <v>3.64</v>
      </c>
      <c r="J48" s="43" t="n">
        <v>2.52</v>
      </c>
    </row>
    <row r="49" customFormat="false" ht="26" hidden="false" customHeight="true" outlineLevel="0" collapsed="false">
      <c r="A49" s="39" t="s">
        <v>342</v>
      </c>
      <c r="B49" s="40" t="s">
        <v>377</v>
      </c>
      <c r="C49" s="39" t="s">
        <v>28</v>
      </c>
      <c r="D49" s="39" t="s">
        <v>378</v>
      </c>
      <c r="E49" s="39" t="s">
        <v>356</v>
      </c>
      <c r="F49" s="39"/>
      <c r="G49" s="41" t="s">
        <v>85</v>
      </c>
      <c r="H49" s="42" t="n">
        <v>9.6469</v>
      </c>
      <c r="I49" s="43" t="n">
        <v>0.11</v>
      </c>
      <c r="J49" s="43" t="n">
        <v>1.06</v>
      </c>
    </row>
    <row r="50" customFormat="false" ht="39" hidden="false" customHeight="true" outlineLevel="0" collapsed="false">
      <c r="A50" s="39" t="s">
        <v>342</v>
      </c>
      <c r="B50" s="40" t="s">
        <v>379</v>
      </c>
      <c r="C50" s="39" t="s">
        <v>28</v>
      </c>
      <c r="D50" s="39" t="s">
        <v>380</v>
      </c>
      <c r="E50" s="39" t="s">
        <v>356</v>
      </c>
      <c r="F50" s="39"/>
      <c r="G50" s="41" t="s">
        <v>85</v>
      </c>
      <c r="H50" s="42" t="n">
        <v>1.2267</v>
      </c>
      <c r="I50" s="43" t="n">
        <v>0.26</v>
      </c>
      <c r="J50" s="43" t="n">
        <v>0.31</v>
      </c>
    </row>
    <row r="51" customFormat="false" ht="26" hidden="false" customHeight="true" outlineLevel="0" collapsed="false">
      <c r="A51" s="39" t="s">
        <v>342</v>
      </c>
      <c r="B51" s="40" t="s">
        <v>381</v>
      </c>
      <c r="C51" s="39" t="s">
        <v>28</v>
      </c>
      <c r="D51" s="39" t="s">
        <v>382</v>
      </c>
      <c r="E51" s="39" t="s">
        <v>356</v>
      </c>
      <c r="F51" s="39"/>
      <c r="G51" s="41" t="s">
        <v>361</v>
      </c>
      <c r="H51" s="42" t="n">
        <v>0.0123</v>
      </c>
      <c r="I51" s="43" t="n">
        <v>29.29</v>
      </c>
      <c r="J51" s="43" t="n">
        <v>0.36</v>
      </c>
    </row>
    <row r="52" customFormat="false" ht="39" hidden="false" customHeight="true" outlineLevel="0" collapsed="false">
      <c r="A52" s="39" t="s">
        <v>342</v>
      </c>
      <c r="B52" s="40" t="s">
        <v>383</v>
      </c>
      <c r="C52" s="39" t="s">
        <v>28</v>
      </c>
      <c r="D52" s="39" t="s">
        <v>384</v>
      </c>
      <c r="E52" s="39" t="s">
        <v>356</v>
      </c>
      <c r="F52" s="39"/>
      <c r="G52" s="41" t="s">
        <v>376</v>
      </c>
      <c r="H52" s="42" t="n">
        <v>0.037</v>
      </c>
      <c r="I52" s="43" t="n">
        <v>18.57</v>
      </c>
      <c r="J52" s="43" t="n">
        <v>0.68</v>
      </c>
    </row>
    <row r="53" customFormat="false" ht="18" hidden="false" customHeight="false" outlineLevel="0" collapsed="false">
      <c r="A53" s="34"/>
      <c r="B53" s="34"/>
      <c r="C53" s="34"/>
      <c r="D53" s="34"/>
      <c r="E53" s="35" t="s">
        <v>323</v>
      </c>
      <c r="F53" s="36" t="n">
        <v>7.24583759650265</v>
      </c>
      <c r="G53" s="35" t="s">
        <v>324</v>
      </c>
      <c r="H53" s="36" t="n">
        <v>8.33</v>
      </c>
      <c r="I53" s="35" t="s">
        <v>325</v>
      </c>
      <c r="J53" s="36" t="n">
        <v>15.58</v>
      </c>
    </row>
    <row r="54" customFormat="false" ht="18" hidden="false" customHeight="true" outlineLevel="0" collapsed="false">
      <c r="A54" s="34"/>
      <c r="B54" s="34"/>
      <c r="C54" s="34"/>
      <c r="D54" s="34"/>
      <c r="E54" s="35" t="s">
        <v>326</v>
      </c>
      <c r="F54" s="36" t="n">
        <v>17.71</v>
      </c>
      <c r="G54" s="34"/>
      <c r="H54" s="37" t="s">
        <v>327</v>
      </c>
      <c r="I54" s="37"/>
      <c r="J54" s="36" t="n">
        <v>99.79</v>
      </c>
    </row>
    <row r="55" customFormat="false" ht="1" hidden="false" customHeight="true" outlineLevel="0" collapsed="false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customFormat="false" ht="18" hidden="false" customHeight="true" outlineLevel="0" collapsed="false">
      <c r="A56" s="10" t="s">
        <v>40</v>
      </c>
      <c r="B56" s="11" t="s">
        <v>9</v>
      </c>
      <c r="C56" s="10" t="s">
        <v>10</v>
      </c>
      <c r="D56" s="10" t="s">
        <v>11</v>
      </c>
      <c r="E56" s="10" t="s">
        <v>310</v>
      </c>
      <c r="F56" s="10"/>
      <c r="G56" s="12" t="s">
        <v>12</v>
      </c>
      <c r="H56" s="11" t="s">
        <v>13</v>
      </c>
      <c r="I56" s="11" t="s">
        <v>14</v>
      </c>
      <c r="J56" s="11" t="s">
        <v>16</v>
      </c>
    </row>
    <row r="57" customFormat="false" ht="26" hidden="false" customHeight="true" outlineLevel="0" collapsed="false">
      <c r="A57" s="16" t="s">
        <v>311</v>
      </c>
      <c r="B57" s="17" t="s">
        <v>43</v>
      </c>
      <c r="C57" s="16" t="s">
        <v>28</v>
      </c>
      <c r="D57" s="16" t="s">
        <v>44</v>
      </c>
      <c r="E57" s="16" t="s">
        <v>348</v>
      </c>
      <c r="F57" s="16"/>
      <c r="G57" s="18" t="s">
        <v>30</v>
      </c>
      <c r="H57" s="28" t="n">
        <v>1</v>
      </c>
      <c r="I57" s="20" t="n">
        <v>64.55</v>
      </c>
      <c r="J57" s="20" t="n">
        <v>64.55</v>
      </c>
    </row>
    <row r="58" customFormat="false" ht="24" hidden="false" customHeight="true" outlineLevel="0" collapsed="false">
      <c r="A58" s="29" t="s">
        <v>313</v>
      </c>
      <c r="B58" s="30" t="s">
        <v>352</v>
      </c>
      <c r="C58" s="29" t="s">
        <v>28</v>
      </c>
      <c r="D58" s="29" t="s">
        <v>353</v>
      </c>
      <c r="E58" s="29" t="s">
        <v>316</v>
      </c>
      <c r="F58" s="29"/>
      <c r="G58" s="31" t="s">
        <v>338</v>
      </c>
      <c r="H58" s="32" t="n">
        <v>0.484</v>
      </c>
      <c r="I58" s="33" t="n">
        <v>28.88</v>
      </c>
      <c r="J58" s="33" t="n">
        <v>13.97</v>
      </c>
    </row>
    <row r="59" customFormat="false" ht="24" hidden="false" customHeight="true" outlineLevel="0" collapsed="false">
      <c r="A59" s="29" t="s">
        <v>313</v>
      </c>
      <c r="B59" s="30" t="s">
        <v>339</v>
      </c>
      <c r="C59" s="29" t="s">
        <v>28</v>
      </c>
      <c r="D59" s="29" t="s">
        <v>340</v>
      </c>
      <c r="E59" s="29" t="s">
        <v>316</v>
      </c>
      <c r="F59" s="29"/>
      <c r="G59" s="31" t="s">
        <v>338</v>
      </c>
      <c r="H59" s="32" t="n">
        <v>0.242</v>
      </c>
      <c r="I59" s="33" t="n">
        <v>22.1</v>
      </c>
      <c r="J59" s="33" t="n">
        <v>5.34</v>
      </c>
    </row>
    <row r="60" customFormat="false" ht="26" hidden="false" customHeight="true" outlineLevel="0" collapsed="false">
      <c r="A60" s="39" t="s">
        <v>342</v>
      </c>
      <c r="B60" s="40" t="s">
        <v>385</v>
      </c>
      <c r="C60" s="39" t="s">
        <v>28</v>
      </c>
      <c r="D60" s="39" t="s">
        <v>386</v>
      </c>
      <c r="E60" s="39" t="s">
        <v>356</v>
      </c>
      <c r="F60" s="39"/>
      <c r="G60" s="41" t="s">
        <v>30</v>
      </c>
      <c r="H60" s="42" t="n">
        <v>1.027</v>
      </c>
      <c r="I60" s="43" t="n">
        <v>44.04</v>
      </c>
      <c r="J60" s="43" t="n">
        <v>45.22</v>
      </c>
    </row>
    <row r="61" customFormat="false" ht="26" hidden="false" customHeight="true" outlineLevel="0" collapsed="false">
      <c r="A61" s="39" t="s">
        <v>342</v>
      </c>
      <c r="B61" s="40" t="s">
        <v>387</v>
      </c>
      <c r="C61" s="39" t="s">
        <v>28</v>
      </c>
      <c r="D61" s="39" t="s">
        <v>388</v>
      </c>
      <c r="E61" s="39" t="s">
        <v>356</v>
      </c>
      <c r="F61" s="39"/>
      <c r="G61" s="41" t="s">
        <v>376</v>
      </c>
      <c r="H61" s="42" t="n">
        <v>0.01</v>
      </c>
      <c r="I61" s="43" t="n">
        <v>2.88</v>
      </c>
      <c r="J61" s="43" t="n">
        <v>0.02</v>
      </c>
    </row>
    <row r="62" customFormat="false" ht="18" hidden="false" customHeight="false" outlineLevel="0" collapsed="false">
      <c r="A62" s="34"/>
      <c r="B62" s="34"/>
      <c r="C62" s="34"/>
      <c r="D62" s="34"/>
      <c r="E62" s="35" t="s">
        <v>323</v>
      </c>
      <c r="F62" s="36" t="n">
        <v>6.31569156357548</v>
      </c>
      <c r="G62" s="35" t="s">
        <v>324</v>
      </c>
      <c r="H62" s="36" t="n">
        <v>7.26</v>
      </c>
      <c r="I62" s="35" t="s">
        <v>325</v>
      </c>
      <c r="J62" s="36" t="n">
        <v>13.58</v>
      </c>
    </row>
    <row r="63" customFormat="false" ht="18" hidden="false" customHeight="true" outlineLevel="0" collapsed="false">
      <c r="A63" s="34"/>
      <c r="B63" s="34"/>
      <c r="C63" s="34"/>
      <c r="D63" s="34"/>
      <c r="E63" s="35" t="s">
        <v>326</v>
      </c>
      <c r="F63" s="36" t="n">
        <v>13.92</v>
      </c>
      <c r="G63" s="34"/>
      <c r="H63" s="37" t="s">
        <v>327</v>
      </c>
      <c r="I63" s="37"/>
      <c r="J63" s="36" t="n">
        <v>78.47</v>
      </c>
    </row>
    <row r="64" customFormat="false" ht="1" hidden="false" customHeight="true" outlineLevel="0" collapsed="false">
      <c r="A64" s="38"/>
      <c r="B64" s="38"/>
      <c r="C64" s="38"/>
      <c r="D64" s="38"/>
      <c r="E64" s="38"/>
      <c r="F64" s="38"/>
      <c r="G64" s="38"/>
      <c r="H64" s="38"/>
      <c r="I64" s="38"/>
      <c r="J64" s="38"/>
    </row>
    <row r="65" customFormat="false" ht="18" hidden="false" customHeight="true" outlineLevel="0" collapsed="false">
      <c r="A65" s="10" t="s">
        <v>45</v>
      </c>
      <c r="B65" s="11" t="s">
        <v>9</v>
      </c>
      <c r="C65" s="10" t="s">
        <v>10</v>
      </c>
      <c r="D65" s="10" t="s">
        <v>11</v>
      </c>
      <c r="E65" s="10" t="s">
        <v>310</v>
      </c>
      <c r="F65" s="10"/>
      <c r="G65" s="12" t="s">
        <v>12</v>
      </c>
      <c r="H65" s="11" t="s">
        <v>13</v>
      </c>
      <c r="I65" s="11" t="s">
        <v>14</v>
      </c>
      <c r="J65" s="11" t="s">
        <v>16</v>
      </c>
    </row>
    <row r="66" customFormat="false" ht="39" hidden="false" customHeight="true" outlineLevel="0" collapsed="false">
      <c r="A66" s="16" t="s">
        <v>311</v>
      </c>
      <c r="B66" s="17" t="s">
        <v>46</v>
      </c>
      <c r="C66" s="16" t="s">
        <v>28</v>
      </c>
      <c r="D66" s="16" t="s">
        <v>47</v>
      </c>
      <c r="E66" s="16" t="s">
        <v>362</v>
      </c>
      <c r="F66" s="16"/>
      <c r="G66" s="18" t="s">
        <v>30</v>
      </c>
      <c r="H66" s="28" t="n">
        <v>1</v>
      </c>
      <c r="I66" s="20" t="n">
        <v>81.69</v>
      </c>
      <c r="J66" s="20" t="n">
        <v>81.69</v>
      </c>
    </row>
    <row r="67" customFormat="false" ht="26" hidden="false" customHeight="true" outlineLevel="0" collapsed="false">
      <c r="A67" s="29" t="s">
        <v>313</v>
      </c>
      <c r="B67" s="30" t="s">
        <v>363</v>
      </c>
      <c r="C67" s="29" t="s">
        <v>28</v>
      </c>
      <c r="D67" s="29" t="s">
        <v>364</v>
      </c>
      <c r="E67" s="29" t="s">
        <v>316</v>
      </c>
      <c r="F67" s="29"/>
      <c r="G67" s="31" t="s">
        <v>338</v>
      </c>
      <c r="H67" s="32" t="n">
        <v>0.6</v>
      </c>
      <c r="I67" s="33" t="n">
        <v>25.03</v>
      </c>
      <c r="J67" s="33" t="n">
        <v>15.01</v>
      </c>
    </row>
    <row r="68" customFormat="false" ht="39" hidden="false" customHeight="true" outlineLevel="0" collapsed="false">
      <c r="A68" s="39" t="s">
        <v>342</v>
      </c>
      <c r="B68" s="40" t="s">
        <v>389</v>
      </c>
      <c r="C68" s="39" t="s">
        <v>28</v>
      </c>
      <c r="D68" s="39" t="s">
        <v>390</v>
      </c>
      <c r="E68" s="39" t="s">
        <v>356</v>
      </c>
      <c r="F68" s="39"/>
      <c r="G68" s="41" t="s">
        <v>30</v>
      </c>
      <c r="H68" s="42" t="n">
        <v>1.0363</v>
      </c>
      <c r="I68" s="43" t="n">
        <v>34.46</v>
      </c>
      <c r="J68" s="43" t="n">
        <v>35.71</v>
      </c>
    </row>
    <row r="69" customFormat="false" ht="39" hidden="false" customHeight="true" outlineLevel="0" collapsed="false">
      <c r="A69" s="39" t="s">
        <v>342</v>
      </c>
      <c r="B69" s="40" t="s">
        <v>367</v>
      </c>
      <c r="C69" s="39" t="s">
        <v>28</v>
      </c>
      <c r="D69" s="39" t="s">
        <v>368</v>
      </c>
      <c r="E69" s="39" t="s">
        <v>356</v>
      </c>
      <c r="F69" s="39"/>
      <c r="G69" s="41" t="s">
        <v>103</v>
      </c>
      <c r="H69" s="42" t="n">
        <v>3.547</v>
      </c>
      <c r="I69" s="43" t="n">
        <v>6.91</v>
      </c>
      <c r="J69" s="43" t="n">
        <v>24.5</v>
      </c>
    </row>
    <row r="70" customFormat="false" ht="39" hidden="false" customHeight="true" outlineLevel="0" collapsed="false">
      <c r="A70" s="39" t="s">
        <v>342</v>
      </c>
      <c r="B70" s="40" t="s">
        <v>369</v>
      </c>
      <c r="C70" s="39" t="s">
        <v>28</v>
      </c>
      <c r="D70" s="39" t="s">
        <v>370</v>
      </c>
      <c r="E70" s="39" t="s">
        <v>371</v>
      </c>
      <c r="F70" s="39"/>
      <c r="G70" s="41" t="s">
        <v>85</v>
      </c>
      <c r="H70" s="42" t="n">
        <v>1.2267</v>
      </c>
      <c r="I70" s="43" t="n">
        <v>2.6</v>
      </c>
      <c r="J70" s="43" t="n">
        <v>3.18</v>
      </c>
    </row>
    <row r="71" customFormat="false" ht="39" hidden="false" customHeight="true" outlineLevel="0" collapsed="false">
      <c r="A71" s="39" t="s">
        <v>342</v>
      </c>
      <c r="B71" s="40" t="s">
        <v>379</v>
      </c>
      <c r="C71" s="39" t="s">
        <v>28</v>
      </c>
      <c r="D71" s="39" t="s">
        <v>380</v>
      </c>
      <c r="E71" s="39" t="s">
        <v>356</v>
      </c>
      <c r="F71" s="39"/>
      <c r="G71" s="41" t="s">
        <v>85</v>
      </c>
      <c r="H71" s="42" t="n">
        <v>2.2134</v>
      </c>
      <c r="I71" s="43" t="n">
        <v>0.26</v>
      </c>
      <c r="J71" s="43" t="n">
        <v>0.57</v>
      </c>
    </row>
    <row r="72" customFormat="false" ht="26" hidden="false" customHeight="true" outlineLevel="0" collapsed="false">
      <c r="A72" s="39" t="s">
        <v>342</v>
      </c>
      <c r="B72" s="40" t="s">
        <v>381</v>
      </c>
      <c r="C72" s="39" t="s">
        <v>28</v>
      </c>
      <c r="D72" s="39" t="s">
        <v>382</v>
      </c>
      <c r="E72" s="39" t="s">
        <v>356</v>
      </c>
      <c r="F72" s="39"/>
      <c r="G72" s="41" t="s">
        <v>361</v>
      </c>
      <c r="H72" s="42" t="n">
        <v>0.0123</v>
      </c>
      <c r="I72" s="43" t="n">
        <v>29.29</v>
      </c>
      <c r="J72" s="43" t="n">
        <v>0.36</v>
      </c>
    </row>
    <row r="73" customFormat="false" ht="26" hidden="false" customHeight="true" outlineLevel="0" collapsed="false">
      <c r="A73" s="39" t="s">
        <v>342</v>
      </c>
      <c r="B73" s="40" t="s">
        <v>391</v>
      </c>
      <c r="C73" s="39" t="s">
        <v>28</v>
      </c>
      <c r="D73" s="39" t="s">
        <v>392</v>
      </c>
      <c r="E73" s="39" t="s">
        <v>356</v>
      </c>
      <c r="F73" s="39"/>
      <c r="G73" s="41" t="s">
        <v>361</v>
      </c>
      <c r="H73" s="42" t="n">
        <v>0.0336</v>
      </c>
      <c r="I73" s="43" t="n">
        <v>50.21</v>
      </c>
      <c r="J73" s="43" t="n">
        <v>1.68</v>
      </c>
    </row>
    <row r="74" customFormat="false" ht="39" hidden="false" customHeight="true" outlineLevel="0" collapsed="false">
      <c r="A74" s="39" t="s">
        <v>342</v>
      </c>
      <c r="B74" s="40" t="s">
        <v>383</v>
      </c>
      <c r="C74" s="39" t="s">
        <v>28</v>
      </c>
      <c r="D74" s="39" t="s">
        <v>384</v>
      </c>
      <c r="E74" s="39" t="s">
        <v>356</v>
      </c>
      <c r="F74" s="39"/>
      <c r="G74" s="41" t="s">
        <v>376</v>
      </c>
      <c r="H74" s="42" t="n">
        <v>0.037</v>
      </c>
      <c r="I74" s="43" t="n">
        <v>18.57</v>
      </c>
      <c r="J74" s="43" t="n">
        <v>0.68</v>
      </c>
    </row>
    <row r="75" customFormat="false" ht="18" hidden="false" customHeight="false" outlineLevel="0" collapsed="false">
      <c r="A75" s="34"/>
      <c r="B75" s="34"/>
      <c r="C75" s="34"/>
      <c r="D75" s="34"/>
      <c r="E75" s="35" t="s">
        <v>323</v>
      </c>
      <c r="F75" s="36" t="n">
        <v>5.10185099060553</v>
      </c>
      <c r="G75" s="35" t="s">
        <v>324</v>
      </c>
      <c r="H75" s="36" t="n">
        <v>5.87</v>
      </c>
      <c r="I75" s="35" t="s">
        <v>325</v>
      </c>
      <c r="J75" s="36" t="n">
        <v>10.97</v>
      </c>
    </row>
    <row r="76" customFormat="false" ht="18" hidden="false" customHeight="true" outlineLevel="0" collapsed="false">
      <c r="A76" s="34"/>
      <c r="B76" s="34"/>
      <c r="C76" s="34"/>
      <c r="D76" s="34"/>
      <c r="E76" s="35" t="s">
        <v>326</v>
      </c>
      <c r="F76" s="36" t="n">
        <v>17.62</v>
      </c>
      <c r="G76" s="34"/>
      <c r="H76" s="37" t="s">
        <v>327</v>
      </c>
      <c r="I76" s="37"/>
      <c r="J76" s="36" t="n">
        <v>99.31</v>
      </c>
    </row>
    <row r="77" customFormat="false" ht="1" hidden="false" customHeight="true" outlineLevel="0" collapsed="false">
      <c r="A77" s="38"/>
      <c r="B77" s="38"/>
      <c r="C77" s="38"/>
      <c r="D77" s="38"/>
      <c r="E77" s="38"/>
      <c r="F77" s="38"/>
      <c r="G77" s="38"/>
      <c r="H77" s="38"/>
      <c r="I77" s="38"/>
      <c r="J77" s="38"/>
    </row>
    <row r="78" customFormat="false" ht="18" hidden="false" customHeight="true" outlineLevel="0" collapsed="false">
      <c r="A78" s="10" t="s">
        <v>50</v>
      </c>
      <c r="B78" s="11" t="s">
        <v>9</v>
      </c>
      <c r="C78" s="10" t="s">
        <v>10</v>
      </c>
      <c r="D78" s="10" t="s">
        <v>11</v>
      </c>
      <c r="E78" s="10" t="s">
        <v>310</v>
      </c>
      <c r="F78" s="10"/>
      <c r="G78" s="12" t="s">
        <v>12</v>
      </c>
      <c r="H78" s="11" t="s">
        <v>13</v>
      </c>
      <c r="I78" s="11" t="s">
        <v>14</v>
      </c>
      <c r="J78" s="11" t="s">
        <v>16</v>
      </c>
    </row>
    <row r="79" customFormat="false" ht="52" hidden="false" customHeight="true" outlineLevel="0" collapsed="false">
      <c r="A79" s="16" t="s">
        <v>311</v>
      </c>
      <c r="B79" s="17" t="s">
        <v>51</v>
      </c>
      <c r="C79" s="16" t="s">
        <v>28</v>
      </c>
      <c r="D79" s="16" t="s">
        <v>52</v>
      </c>
      <c r="E79" s="16" t="s">
        <v>362</v>
      </c>
      <c r="F79" s="16"/>
      <c r="G79" s="18" t="s">
        <v>30</v>
      </c>
      <c r="H79" s="28" t="n">
        <v>1</v>
      </c>
      <c r="I79" s="20" t="n">
        <v>5.27</v>
      </c>
      <c r="J79" s="20" t="n">
        <v>5.27</v>
      </c>
    </row>
    <row r="80" customFormat="false" ht="39" hidden="false" customHeight="true" outlineLevel="0" collapsed="false">
      <c r="A80" s="29" t="s">
        <v>313</v>
      </c>
      <c r="B80" s="30" t="s">
        <v>393</v>
      </c>
      <c r="C80" s="29" t="s">
        <v>28</v>
      </c>
      <c r="D80" s="29" t="s">
        <v>394</v>
      </c>
      <c r="E80" s="29" t="s">
        <v>316</v>
      </c>
      <c r="F80" s="29"/>
      <c r="G80" s="31" t="s">
        <v>351</v>
      </c>
      <c r="H80" s="32" t="n">
        <v>0.0042</v>
      </c>
      <c r="I80" s="33" t="n">
        <v>684.29</v>
      </c>
      <c r="J80" s="33" t="n">
        <v>2.87</v>
      </c>
    </row>
    <row r="81" customFormat="false" ht="24" hidden="false" customHeight="true" outlineLevel="0" collapsed="false">
      <c r="A81" s="29" t="s">
        <v>313</v>
      </c>
      <c r="B81" s="30" t="s">
        <v>352</v>
      </c>
      <c r="C81" s="29" t="s">
        <v>28</v>
      </c>
      <c r="D81" s="29" t="s">
        <v>353</v>
      </c>
      <c r="E81" s="29" t="s">
        <v>316</v>
      </c>
      <c r="F81" s="29"/>
      <c r="G81" s="31" t="s">
        <v>338</v>
      </c>
      <c r="H81" s="32" t="n">
        <v>0.0518</v>
      </c>
      <c r="I81" s="33" t="n">
        <v>28.88</v>
      </c>
      <c r="J81" s="33" t="n">
        <v>1.49</v>
      </c>
    </row>
    <row r="82" customFormat="false" ht="24" hidden="false" customHeight="true" outlineLevel="0" collapsed="false">
      <c r="A82" s="29" t="s">
        <v>313</v>
      </c>
      <c r="B82" s="30" t="s">
        <v>339</v>
      </c>
      <c r="C82" s="29" t="s">
        <v>28</v>
      </c>
      <c r="D82" s="29" t="s">
        <v>340</v>
      </c>
      <c r="E82" s="29" t="s">
        <v>316</v>
      </c>
      <c r="F82" s="29"/>
      <c r="G82" s="31" t="s">
        <v>338</v>
      </c>
      <c r="H82" s="32" t="n">
        <v>0.0194</v>
      </c>
      <c r="I82" s="33" t="n">
        <v>22.1</v>
      </c>
      <c r="J82" s="33" t="n">
        <v>0.42</v>
      </c>
    </row>
    <row r="83" customFormat="false" ht="52" hidden="false" customHeight="true" outlineLevel="0" collapsed="false">
      <c r="A83" s="29" t="s">
        <v>313</v>
      </c>
      <c r="B83" s="30" t="s">
        <v>395</v>
      </c>
      <c r="C83" s="29" t="s">
        <v>28</v>
      </c>
      <c r="D83" s="29" t="s">
        <v>396</v>
      </c>
      <c r="E83" s="29" t="s">
        <v>331</v>
      </c>
      <c r="F83" s="29"/>
      <c r="G83" s="31" t="s">
        <v>335</v>
      </c>
      <c r="H83" s="32" t="n">
        <v>0.0012</v>
      </c>
      <c r="I83" s="33" t="n">
        <v>33.89</v>
      </c>
      <c r="J83" s="33" t="n">
        <v>0.04</v>
      </c>
    </row>
    <row r="84" customFormat="false" ht="52" hidden="false" customHeight="true" outlineLevel="0" collapsed="false">
      <c r="A84" s="29" t="s">
        <v>313</v>
      </c>
      <c r="B84" s="30" t="s">
        <v>397</v>
      </c>
      <c r="C84" s="29" t="s">
        <v>28</v>
      </c>
      <c r="D84" s="29" t="s">
        <v>398</v>
      </c>
      <c r="E84" s="29" t="s">
        <v>331</v>
      </c>
      <c r="F84" s="29"/>
      <c r="G84" s="31" t="s">
        <v>332</v>
      </c>
      <c r="H84" s="32" t="n">
        <v>0.0506</v>
      </c>
      <c r="I84" s="33" t="n">
        <v>9.03</v>
      </c>
      <c r="J84" s="33" t="n">
        <v>0.45</v>
      </c>
    </row>
    <row r="85" customFormat="false" ht="18" hidden="false" customHeight="false" outlineLevel="0" collapsed="false">
      <c r="A85" s="34"/>
      <c r="B85" s="34"/>
      <c r="C85" s="34"/>
      <c r="D85" s="34"/>
      <c r="E85" s="35" t="s">
        <v>323</v>
      </c>
      <c r="F85" s="36" t="n">
        <v>0.934796763091805</v>
      </c>
      <c r="G85" s="35" t="s">
        <v>324</v>
      </c>
      <c r="H85" s="36" t="n">
        <v>1.08</v>
      </c>
      <c r="I85" s="35" t="s">
        <v>325</v>
      </c>
      <c r="J85" s="36" t="n">
        <v>2.01</v>
      </c>
    </row>
    <row r="86" customFormat="false" ht="18" hidden="false" customHeight="true" outlineLevel="0" collapsed="false">
      <c r="A86" s="34"/>
      <c r="B86" s="34"/>
      <c r="C86" s="34"/>
      <c r="D86" s="34"/>
      <c r="E86" s="35" t="s">
        <v>326</v>
      </c>
      <c r="F86" s="36" t="n">
        <v>1.13</v>
      </c>
      <c r="G86" s="34"/>
      <c r="H86" s="37" t="s">
        <v>327</v>
      </c>
      <c r="I86" s="37"/>
      <c r="J86" s="36" t="n">
        <v>6.4</v>
      </c>
    </row>
    <row r="87" customFormat="false" ht="1" hidden="false" customHeight="true" outlineLevel="0" collapsed="false">
      <c r="A87" s="38"/>
      <c r="B87" s="38"/>
      <c r="C87" s="38"/>
      <c r="D87" s="38"/>
      <c r="E87" s="38"/>
      <c r="F87" s="38"/>
      <c r="G87" s="38"/>
      <c r="H87" s="38"/>
      <c r="I87" s="38"/>
      <c r="J87" s="38"/>
    </row>
    <row r="88" customFormat="false" ht="18" hidden="false" customHeight="true" outlineLevel="0" collapsed="false">
      <c r="A88" s="10" t="s">
        <v>53</v>
      </c>
      <c r="B88" s="11" t="s">
        <v>9</v>
      </c>
      <c r="C88" s="10" t="s">
        <v>10</v>
      </c>
      <c r="D88" s="10" t="s">
        <v>11</v>
      </c>
      <c r="E88" s="10" t="s">
        <v>310</v>
      </c>
      <c r="F88" s="10"/>
      <c r="G88" s="12" t="s">
        <v>12</v>
      </c>
      <c r="H88" s="11" t="s">
        <v>13</v>
      </c>
      <c r="I88" s="11" t="s">
        <v>14</v>
      </c>
      <c r="J88" s="11" t="s">
        <v>16</v>
      </c>
    </row>
    <row r="89" customFormat="false" ht="26" hidden="false" customHeight="true" outlineLevel="0" collapsed="false">
      <c r="A89" s="16" t="s">
        <v>311</v>
      </c>
      <c r="B89" s="17" t="s">
        <v>54</v>
      </c>
      <c r="C89" s="16" t="s">
        <v>33</v>
      </c>
      <c r="D89" s="16" t="s">
        <v>55</v>
      </c>
      <c r="E89" s="16" t="s">
        <v>399</v>
      </c>
      <c r="F89" s="16"/>
      <c r="G89" s="18" t="s">
        <v>30</v>
      </c>
      <c r="H89" s="28" t="n">
        <v>1</v>
      </c>
      <c r="I89" s="20" t="n">
        <v>51.54</v>
      </c>
      <c r="J89" s="20" t="n">
        <v>51.54</v>
      </c>
    </row>
    <row r="90" customFormat="false" ht="24" hidden="false" customHeight="true" outlineLevel="0" collapsed="false">
      <c r="A90" s="29" t="s">
        <v>313</v>
      </c>
      <c r="B90" s="30" t="s">
        <v>400</v>
      </c>
      <c r="C90" s="29" t="s">
        <v>33</v>
      </c>
      <c r="D90" s="29" t="s">
        <v>401</v>
      </c>
      <c r="E90" s="29" t="s">
        <v>402</v>
      </c>
      <c r="F90" s="29"/>
      <c r="G90" s="31" t="s">
        <v>351</v>
      </c>
      <c r="H90" s="32" t="n">
        <v>0.025</v>
      </c>
      <c r="I90" s="33" t="n">
        <v>931.59</v>
      </c>
      <c r="J90" s="33" t="n">
        <v>23.28</v>
      </c>
    </row>
    <row r="91" customFormat="false" ht="24" hidden="false" customHeight="true" outlineLevel="0" collapsed="false">
      <c r="A91" s="39" t="s">
        <v>342</v>
      </c>
      <c r="B91" s="40" t="s">
        <v>343</v>
      </c>
      <c r="C91" s="39" t="s">
        <v>33</v>
      </c>
      <c r="D91" s="39" t="s">
        <v>344</v>
      </c>
      <c r="E91" s="39" t="s">
        <v>345</v>
      </c>
      <c r="F91" s="39"/>
      <c r="G91" s="41" t="s">
        <v>338</v>
      </c>
      <c r="H91" s="42" t="n">
        <v>0.6</v>
      </c>
      <c r="I91" s="43" t="n">
        <v>26.86</v>
      </c>
      <c r="J91" s="43" t="n">
        <v>16.11</v>
      </c>
    </row>
    <row r="92" customFormat="false" ht="24" hidden="false" customHeight="true" outlineLevel="0" collapsed="false">
      <c r="A92" s="39" t="s">
        <v>342</v>
      </c>
      <c r="B92" s="40" t="s">
        <v>346</v>
      </c>
      <c r="C92" s="39" t="s">
        <v>33</v>
      </c>
      <c r="D92" s="39" t="s">
        <v>347</v>
      </c>
      <c r="E92" s="39" t="s">
        <v>345</v>
      </c>
      <c r="F92" s="39"/>
      <c r="G92" s="41" t="s">
        <v>338</v>
      </c>
      <c r="H92" s="42" t="n">
        <v>0.6</v>
      </c>
      <c r="I92" s="43" t="n">
        <v>20.26</v>
      </c>
      <c r="J92" s="43" t="n">
        <v>12.15</v>
      </c>
    </row>
    <row r="93" customFormat="false" ht="18" hidden="false" customHeight="false" outlineLevel="0" collapsed="false">
      <c r="A93" s="34"/>
      <c r="B93" s="34"/>
      <c r="C93" s="34"/>
      <c r="D93" s="34"/>
      <c r="E93" s="35" t="s">
        <v>323</v>
      </c>
      <c r="F93" s="36" t="n">
        <v>20.7841131057576</v>
      </c>
      <c r="G93" s="35" t="s">
        <v>324</v>
      </c>
      <c r="H93" s="36" t="n">
        <v>23.91</v>
      </c>
      <c r="I93" s="35" t="s">
        <v>325</v>
      </c>
      <c r="J93" s="36" t="n">
        <v>44.69</v>
      </c>
    </row>
    <row r="94" customFormat="false" ht="18" hidden="false" customHeight="true" outlineLevel="0" collapsed="false">
      <c r="A94" s="34"/>
      <c r="B94" s="34"/>
      <c r="C94" s="34"/>
      <c r="D94" s="34"/>
      <c r="E94" s="35" t="s">
        <v>326</v>
      </c>
      <c r="F94" s="36" t="n">
        <v>11.12</v>
      </c>
      <c r="G94" s="34"/>
      <c r="H94" s="37" t="s">
        <v>327</v>
      </c>
      <c r="I94" s="37"/>
      <c r="J94" s="36" t="n">
        <v>62.66</v>
      </c>
    </row>
    <row r="95" customFormat="false" ht="1" hidden="false" customHeight="true" outlineLevel="0" collapsed="false">
      <c r="A95" s="38"/>
      <c r="B95" s="38"/>
      <c r="C95" s="38"/>
      <c r="D95" s="38"/>
      <c r="E95" s="38"/>
      <c r="F95" s="38"/>
      <c r="G95" s="38"/>
      <c r="H95" s="38"/>
      <c r="I95" s="38"/>
      <c r="J95" s="38"/>
    </row>
    <row r="96" customFormat="false" ht="18" hidden="false" customHeight="true" outlineLevel="0" collapsed="false">
      <c r="A96" s="10" t="s">
        <v>56</v>
      </c>
      <c r="B96" s="11" t="s">
        <v>9</v>
      </c>
      <c r="C96" s="10" t="s">
        <v>10</v>
      </c>
      <c r="D96" s="10" t="s">
        <v>11</v>
      </c>
      <c r="E96" s="10" t="s">
        <v>310</v>
      </c>
      <c r="F96" s="10"/>
      <c r="G96" s="12" t="s">
        <v>12</v>
      </c>
      <c r="H96" s="11" t="s">
        <v>13</v>
      </c>
      <c r="I96" s="11" t="s">
        <v>14</v>
      </c>
      <c r="J96" s="11" t="s">
        <v>16</v>
      </c>
    </row>
    <row r="97" customFormat="false" ht="65" hidden="false" customHeight="true" outlineLevel="0" collapsed="false">
      <c r="A97" s="16" t="s">
        <v>311</v>
      </c>
      <c r="B97" s="17" t="s">
        <v>57</v>
      </c>
      <c r="C97" s="16" t="s">
        <v>28</v>
      </c>
      <c r="D97" s="16" t="s">
        <v>58</v>
      </c>
      <c r="E97" s="16" t="s">
        <v>362</v>
      </c>
      <c r="F97" s="16"/>
      <c r="G97" s="18" t="s">
        <v>30</v>
      </c>
      <c r="H97" s="28" t="n">
        <v>1</v>
      </c>
      <c r="I97" s="20" t="n">
        <v>79.28</v>
      </c>
      <c r="J97" s="20" t="n">
        <v>79.28</v>
      </c>
    </row>
    <row r="98" customFormat="false" ht="52" hidden="false" customHeight="true" outlineLevel="0" collapsed="false">
      <c r="A98" s="29" t="s">
        <v>313</v>
      </c>
      <c r="B98" s="30" t="s">
        <v>403</v>
      </c>
      <c r="C98" s="29" t="s">
        <v>28</v>
      </c>
      <c r="D98" s="29" t="s">
        <v>404</v>
      </c>
      <c r="E98" s="29" t="s">
        <v>316</v>
      </c>
      <c r="F98" s="29"/>
      <c r="G98" s="31" t="s">
        <v>351</v>
      </c>
      <c r="H98" s="32" t="n">
        <v>0.0359</v>
      </c>
      <c r="I98" s="33" t="n">
        <v>736.41</v>
      </c>
      <c r="J98" s="33" t="n">
        <v>26.43</v>
      </c>
    </row>
    <row r="99" customFormat="false" ht="24" hidden="false" customHeight="true" outlineLevel="0" collapsed="false">
      <c r="A99" s="29" t="s">
        <v>313</v>
      </c>
      <c r="B99" s="30" t="s">
        <v>352</v>
      </c>
      <c r="C99" s="29" t="s">
        <v>28</v>
      </c>
      <c r="D99" s="29" t="s">
        <v>353</v>
      </c>
      <c r="E99" s="29" t="s">
        <v>316</v>
      </c>
      <c r="F99" s="29"/>
      <c r="G99" s="31" t="s">
        <v>338</v>
      </c>
      <c r="H99" s="32" t="n">
        <v>1.037</v>
      </c>
      <c r="I99" s="33" t="n">
        <v>28.88</v>
      </c>
      <c r="J99" s="33" t="n">
        <v>29.94</v>
      </c>
    </row>
    <row r="100" customFormat="false" ht="24" hidden="false" customHeight="true" outlineLevel="0" collapsed="false">
      <c r="A100" s="29" t="s">
        <v>313</v>
      </c>
      <c r="B100" s="30" t="s">
        <v>339</v>
      </c>
      <c r="C100" s="29" t="s">
        <v>28</v>
      </c>
      <c r="D100" s="29" t="s">
        <v>340</v>
      </c>
      <c r="E100" s="29" t="s">
        <v>316</v>
      </c>
      <c r="F100" s="29"/>
      <c r="G100" s="31" t="s">
        <v>338</v>
      </c>
      <c r="H100" s="32" t="n">
        <v>1.037</v>
      </c>
      <c r="I100" s="33" t="n">
        <v>22.1</v>
      </c>
      <c r="J100" s="33" t="n">
        <v>22.91</v>
      </c>
    </row>
    <row r="101" customFormat="false" ht="18" hidden="false" customHeight="false" outlineLevel="0" collapsed="false">
      <c r="A101" s="34"/>
      <c r="B101" s="34"/>
      <c r="C101" s="34"/>
      <c r="D101" s="34"/>
      <c r="E101" s="35" t="s">
        <v>323</v>
      </c>
      <c r="F101" s="36" t="n">
        <v>19.6353827550926</v>
      </c>
      <c r="G101" s="35" t="s">
        <v>324</v>
      </c>
      <c r="H101" s="36" t="n">
        <v>22.58</v>
      </c>
      <c r="I101" s="35" t="s">
        <v>325</v>
      </c>
      <c r="J101" s="36" t="n">
        <v>42.22</v>
      </c>
    </row>
    <row r="102" customFormat="false" ht="18" hidden="false" customHeight="true" outlineLevel="0" collapsed="false">
      <c r="A102" s="34"/>
      <c r="B102" s="34"/>
      <c r="C102" s="34"/>
      <c r="D102" s="34"/>
      <c r="E102" s="35" t="s">
        <v>326</v>
      </c>
      <c r="F102" s="36" t="n">
        <v>17.1</v>
      </c>
      <c r="G102" s="34"/>
      <c r="H102" s="37" t="s">
        <v>327</v>
      </c>
      <c r="I102" s="37"/>
      <c r="J102" s="36" t="n">
        <v>96.38</v>
      </c>
    </row>
    <row r="103" customFormat="false" ht="1" hidden="false" customHeight="true" outlineLevel="0" collapsed="false">
      <c r="A103" s="38"/>
      <c r="B103" s="38"/>
      <c r="C103" s="38"/>
      <c r="D103" s="38"/>
      <c r="E103" s="38"/>
      <c r="F103" s="38"/>
      <c r="G103" s="38"/>
      <c r="H103" s="38"/>
      <c r="I103" s="38"/>
      <c r="J103" s="38"/>
    </row>
    <row r="104" customFormat="false" ht="18" hidden="false" customHeight="true" outlineLevel="0" collapsed="false">
      <c r="A104" s="10" t="s">
        <v>59</v>
      </c>
      <c r="B104" s="11" t="s">
        <v>9</v>
      </c>
      <c r="C104" s="10" t="s">
        <v>10</v>
      </c>
      <c r="D104" s="10" t="s">
        <v>11</v>
      </c>
      <c r="E104" s="10" t="s">
        <v>310</v>
      </c>
      <c r="F104" s="10"/>
      <c r="G104" s="12" t="s">
        <v>12</v>
      </c>
      <c r="H104" s="11" t="s">
        <v>13</v>
      </c>
      <c r="I104" s="11" t="s">
        <v>14</v>
      </c>
      <c r="J104" s="11" t="s">
        <v>16</v>
      </c>
    </row>
    <row r="105" customFormat="false" ht="39" hidden="false" customHeight="true" outlineLevel="0" collapsed="false">
      <c r="A105" s="16" t="s">
        <v>311</v>
      </c>
      <c r="B105" s="17" t="s">
        <v>60</v>
      </c>
      <c r="C105" s="16" t="s">
        <v>28</v>
      </c>
      <c r="D105" s="16" t="s">
        <v>61</v>
      </c>
      <c r="E105" s="16" t="s">
        <v>362</v>
      </c>
      <c r="F105" s="16"/>
      <c r="G105" s="18" t="s">
        <v>30</v>
      </c>
      <c r="H105" s="28" t="n">
        <v>1</v>
      </c>
      <c r="I105" s="20" t="n">
        <v>64.72</v>
      </c>
      <c r="J105" s="20" t="n">
        <v>64.72</v>
      </c>
    </row>
    <row r="106" customFormat="false" ht="26" hidden="false" customHeight="true" outlineLevel="0" collapsed="false">
      <c r="A106" s="29" t="s">
        <v>313</v>
      </c>
      <c r="B106" s="30" t="s">
        <v>336</v>
      </c>
      <c r="C106" s="29" t="s">
        <v>28</v>
      </c>
      <c r="D106" s="29" t="s">
        <v>337</v>
      </c>
      <c r="E106" s="29" t="s">
        <v>316</v>
      </c>
      <c r="F106" s="29"/>
      <c r="G106" s="31" t="s">
        <v>338</v>
      </c>
      <c r="H106" s="32" t="n">
        <v>0.6488</v>
      </c>
      <c r="I106" s="33" t="n">
        <v>28.73</v>
      </c>
      <c r="J106" s="33" t="n">
        <v>18.64</v>
      </c>
    </row>
    <row r="107" customFormat="false" ht="24" hidden="false" customHeight="true" outlineLevel="0" collapsed="false">
      <c r="A107" s="29" t="s">
        <v>313</v>
      </c>
      <c r="B107" s="30" t="s">
        <v>339</v>
      </c>
      <c r="C107" s="29" t="s">
        <v>28</v>
      </c>
      <c r="D107" s="29" t="s">
        <v>340</v>
      </c>
      <c r="E107" s="29" t="s">
        <v>316</v>
      </c>
      <c r="F107" s="29"/>
      <c r="G107" s="31" t="s">
        <v>338</v>
      </c>
      <c r="H107" s="32" t="n">
        <v>0.3004</v>
      </c>
      <c r="I107" s="33" t="n">
        <v>22.1</v>
      </c>
      <c r="J107" s="33" t="n">
        <v>6.63</v>
      </c>
    </row>
    <row r="108" customFormat="false" ht="26" hidden="false" customHeight="true" outlineLevel="0" collapsed="false">
      <c r="A108" s="39" t="s">
        <v>342</v>
      </c>
      <c r="B108" s="40" t="s">
        <v>405</v>
      </c>
      <c r="C108" s="39" t="s">
        <v>28</v>
      </c>
      <c r="D108" s="39" t="s">
        <v>406</v>
      </c>
      <c r="E108" s="39" t="s">
        <v>356</v>
      </c>
      <c r="F108" s="39"/>
      <c r="G108" s="41" t="s">
        <v>30</v>
      </c>
      <c r="H108" s="42" t="n">
        <v>1.0725</v>
      </c>
      <c r="I108" s="43" t="n">
        <v>29.9</v>
      </c>
      <c r="J108" s="43" t="n">
        <v>32.06</v>
      </c>
    </row>
    <row r="109" customFormat="false" ht="24" hidden="false" customHeight="true" outlineLevel="0" collapsed="false">
      <c r="A109" s="39" t="s">
        <v>342</v>
      </c>
      <c r="B109" s="40" t="s">
        <v>407</v>
      </c>
      <c r="C109" s="39" t="s">
        <v>28</v>
      </c>
      <c r="D109" s="39" t="s">
        <v>408</v>
      </c>
      <c r="E109" s="39" t="s">
        <v>356</v>
      </c>
      <c r="F109" s="39"/>
      <c r="G109" s="41" t="s">
        <v>376</v>
      </c>
      <c r="H109" s="42" t="n">
        <v>4.91</v>
      </c>
      <c r="I109" s="43" t="n">
        <v>1.12</v>
      </c>
      <c r="J109" s="43" t="n">
        <v>5.49</v>
      </c>
    </row>
    <row r="110" customFormat="false" ht="24" hidden="false" customHeight="true" outlineLevel="0" collapsed="false">
      <c r="A110" s="39" t="s">
        <v>342</v>
      </c>
      <c r="B110" s="40" t="s">
        <v>409</v>
      </c>
      <c r="C110" s="39" t="s">
        <v>28</v>
      </c>
      <c r="D110" s="39" t="s">
        <v>410</v>
      </c>
      <c r="E110" s="39" t="s">
        <v>356</v>
      </c>
      <c r="F110" s="39"/>
      <c r="G110" s="41" t="s">
        <v>376</v>
      </c>
      <c r="H110" s="42" t="n">
        <v>0.29</v>
      </c>
      <c r="I110" s="43" t="n">
        <v>6.57</v>
      </c>
      <c r="J110" s="43" t="n">
        <v>1.9</v>
      </c>
    </row>
    <row r="111" customFormat="false" ht="18" hidden="false" customHeight="false" outlineLevel="0" collapsed="false">
      <c r="A111" s="34"/>
      <c r="B111" s="34"/>
      <c r="C111" s="34"/>
      <c r="D111" s="34"/>
      <c r="E111" s="35" t="s">
        <v>323</v>
      </c>
      <c r="F111" s="36" t="n">
        <v>8.26899823272254</v>
      </c>
      <c r="G111" s="35" t="s">
        <v>324</v>
      </c>
      <c r="H111" s="36" t="n">
        <v>9.51</v>
      </c>
      <c r="I111" s="35" t="s">
        <v>325</v>
      </c>
      <c r="J111" s="36" t="n">
        <v>17.78</v>
      </c>
    </row>
    <row r="112" customFormat="false" ht="18" hidden="false" customHeight="true" outlineLevel="0" collapsed="false">
      <c r="A112" s="34"/>
      <c r="B112" s="34"/>
      <c r="C112" s="34"/>
      <c r="D112" s="34"/>
      <c r="E112" s="35" t="s">
        <v>326</v>
      </c>
      <c r="F112" s="36" t="n">
        <v>13.96</v>
      </c>
      <c r="G112" s="34"/>
      <c r="H112" s="37" t="s">
        <v>327</v>
      </c>
      <c r="I112" s="37"/>
      <c r="J112" s="36" t="n">
        <v>78.68</v>
      </c>
    </row>
    <row r="113" customFormat="false" ht="1" hidden="false" customHeight="true" outlineLevel="0" collapsed="false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customFormat="false" ht="18" hidden="false" customHeight="true" outlineLevel="0" collapsed="false">
      <c r="A114" s="10" t="s">
        <v>62</v>
      </c>
      <c r="B114" s="11" t="s">
        <v>9</v>
      </c>
      <c r="C114" s="10" t="s">
        <v>10</v>
      </c>
      <c r="D114" s="10" t="s">
        <v>11</v>
      </c>
      <c r="E114" s="10" t="s">
        <v>310</v>
      </c>
      <c r="F114" s="10"/>
      <c r="G114" s="12" t="s">
        <v>12</v>
      </c>
      <c r="H114" s="11" t="s">
        <v>13</v>
      </c>
      <c r="I114" s="11" t="s">
        <v>14</v>
      </c>
      <c r="J114" s="11" t="s">
        <v>16</v>
      </c>
    </row>
    <row r="115" customFormat="false" ht="39" hidden="false" customHeight="true" outlineLevel="0" collapsed="false">
      <c r="A115" s="16" t="s">
        <v>311</v>
      </c>
      <c r="B115" s="17" t="s">
        <v>63</v>
      </c>
      <c r="C115" s="16" t="s">
        <v>33</v>
      </c>
      <c r="D115" s="16" t="s">
        <v>64</v>
      </c>
      <c r="E115" s="16" t="s">
        <v>411</v>
      </c>
      <c r="F115" s="16"/>
      <c r="G115" s="18" t="s">
        <v>30</v>
      </c>
      <c r="H115" s="28" t="n">
        <v>1</v>
      </c>
      <c r="I115" s="20" t="n">
        <v>10.53</v>
      </c>
      <c r="J115" s="20" t="n">
        <v>10.53</v>
      </c>
    </row>
    <row r="116" customFormat="false" ht="24" hidden="false" customHeight="true" outlineLevel="0" collapsed="false">
      <c r="A116" s="39" t="s">
        <v>342</v>
      </c>
      <c r="B116" s="40" t="s">
        <v>412</v>
      </c>
      <c r="C116" s="39" t="s">
        <v>33</v>
      </c>
      <c r="D116" s="39" t="s">
        <v>413</v>
      </c>
      <c r="E116" s="39" t="s">
        <v>356</v>
      </c>
      <c r="F116" s="39"/>
      <c r="G116" s="41" t="s">
        <v>376</v>
      </c>
      <c r="H116" s="42" t="n">
        <v>0.169</v>
      </c>
      <c r="I116" s="43" t="n">
        <v>6.57</v>
      </c>
      <c r="J116" s="43" t="n">
        <v>1.11</v>
      </c>
    </row>
    <row r="117" customFormat="false" ht="24" hidden="false" customHeight="true" outlineLevel="0" collapsed="false">
      <c r="A117" s="39" t="s">
        <v>342</v>
      </c>
      <c r="B117" s="40" t="s">
        <v>414</v>
      </c>
      <c r="C117" s="39" t="s">
        <v>33</v>
      </c>
      <c r="D117" s="39" t="s">
        <v>415</v>
      </c>
      <c r="E117" s="39" t="s">
        <v>345</v>
      </c>
      <c r="F117" s="39"/>
      <c r="G117" s="41" t="s">
        <v>338</v>
      </c>
      <c r="H117" s="42" t="n">
        <v>0.2</v>
      </c>
      <c r="I117" s="43" t="n">
        <v>26.86</v>
      </c>
      <c r="J117" s="43" t="n">
        <v>5.37</v>
      </c>
    </row>
    <row r="118" customFormat="false" ht="24" hidden="false" customHeight="true" outlineLevel="0" collapsed="false">
      <c r="A118" s="39" t="s">
        <v>342</v>
      </c>
      <c r="B118" s="40" t="s">
        <v>346</v>
      </c>
      <c r="C118" s="39" t="s">
        <v>33</v>
      </c>
      <c r="D118" s="39" t="s">
        <v>347</v>
      </c>
      <c r="E118" s="39" t="s">
        <v>345</v>
      </c>
      <c r="F118" s="39"/>
      <c r="G118" s="41" t="s">
        <v>338</v>
      </c>
      <c r="H118" s="42" t="n">
        <v>0.2</v>
      </c>
      <c r="I118" s="43" t="n">
        <v>20.26</v>
      </c>
      <c r="J118" s="43" t="n">
        <v>4.05</v>
      </c>
    </row>
    <row r="119" customFormat="false" ht="18" hidden="false" customHeight="false" outlineLevel="0" collapsed="false">
      <c r="A119" s="34"/>
      <c r="B119" s="34"/>
      <c r="C119" s="34"/>
      <c r="D119" s="34"/>
      <c r="E119" s="35" t="s">
        <v>323</v>
      </c>
      <c r="F119" s="36" t="n">
        <v>4.3809878</v>
      </c>
      <c r="G119" s="35" t="s">
        <v>324</v>
      </c>
      <c r="H119" s="36" t="n">
        <v>5.04</v>
      </c>
      <c r="I119" s="35" t="s">
        <v>325</v>
      </c>
      <c r="J119" s="36" t="n">
        <v>9.42</v>
      </c>
    </row>
    <row r="120" customFormat="false" ht="18" hidden="false" customHeight="true" outlineLevel="0" collapsed="false">
      <c r="A120" s="34"/>
      <c r="B120" s="34"/>
      <c r="C120" s="34"/>
      <c r="D120" s="34"/>
      <c r="E120" s="35" t="s">
        <v>326</v>
      </c>
      <c r="F120" s="36" t="n">
        <v>2.27</v>
      </c>
      <c r="G120" s="34"/>
      <c r="H120" s="37" t="s">
        <v>327</v>
      </c>
      <c r="I120" s="37"/>
      <c r="J120" s="36" t="n">
        <v>12.8</v>
      </c>
    </row>
    <row r="121" customFormat="false" ht="1" hidden="false" customHeight="true" outlineLevel="0" collapsed="false">
      <c r="A121" s="38"/>
      <c r="B121" s="38"/>
      <c r="C121" s="38"/>
      <c r="D121" s="38"/>
      <c r="E121" s="38"/>
      <c r="F121" s="38"/>
      <c r="G121" s="38"/>
      <c r="H121" s="38"/>
      <c r="I121" s="38"/>
      <c r="J121" s="38"/>
    </row>
    <row r="122" customFormat="false" ht="18" hidden="false" customHeight="true" outlineLevel="0" collapsed="false">
      <c r="A122" s="10" t="s">
        <v>67</v>
      </c>
      <c r="B122" s="11" t="s">
        <v>9</v>
      </c>
      <c r="C122" s="10" t="s">
        <v>10</v>
      </c>
      <c r="D122" s="10" t="s">
        <v>11</v>
      </c>
      <c r="E122" s="10" t="s">
        <v>310</v>
      </c>
      <c r="F122" s="10"/>
      <c r="G122" s="12" t="s">
        <v>12</v>
      </c>
      <c r="H122" s="11" t="s">
        <v>13</v>
      </c>
      <c r="I122" s="11" t="s">
        <v>14</v>
      </c>
      <c r="J122" s="11" t="s">
        <v>16</v>
      </c>
    </row>
    <row r="123" customFormat="false" ht="52" hidden="false" customHeight="true" outlineLevel="0" collapsed="false">
      <c r="A123" s="16" t="s">
        <v>311</v>
      </c>
      <c r="B123" s="17" t="s">
        <v>68</v>
      </c>
      <c r="C123" s="16" t="s">
        <v>28</v>
      </c>
      <c r="D123" s="16" t="s">
        <v>69</v>
      </c>
      <c r="E123" s="16" t="s">
        <v>416</v>
      </c>
      <c r="F123" s="16"/>
      <c r="G123" s="18" t="s">
        <v>30</v>
      </c>
      <c r="H123" s="28" t="n">
        <v>1</v>
      </c>
      <c r="I123" s="20" t="n">
        <v>83.27</v>
      </c>
      <c r="J123" s="20" t="n">
        <v>83.27</v>
      </c>
    </row>
    <row r="124" customFormat="false" ht="24" hidden="false" customHeight="true" outlineLevel="0" collapsed="false">
      <c r="A124" s="29" t="s">
        <v>313</v>
      </c>
      <c r="B124" s="30" t="s">
        <v>417</v>
      </c>
      <c r="C124" s="29" t="s">
        <v>28</v>
      </c>
      <c r="D124" s="29" t="s">
        <v>418</v>
      </c>
      <c r="E124" s="29" t="s">
        <v>316</v>
      </c>
      <c r="F124" s="29"/>
      <c r="G124" s="31" t="s">
        <v>338</v>
      </c>
      <c r="H124" s="32" t="n">
        <v>0.0976</v>
      </c>
      <c r="I124" s="33" t="n">
        <v>28.52</v>
      </c>
      <c r="J124" s="33" t="n">
        <v>2.78</v>
      </c>
    </row>
    <row r="125" customFormat="false" ht="24" hidden="false" customHeight="true" outlineLevel="0" collapsed="false">
      <c r="A125" s="29" t="s">
        <v>313</v>
      </c>
      <c r="B125" s="30" t="s">
        <v>352</v>
      </c>
      <c r="C125" s="29" t="s">
        <v>28</v>
      </c>
      <c r="D125" s="29" t="s">
        <v>353</v>
      </c>
      <c r="E125" s="29" t="s">
        <v>316</v>
      </c>
      <c r="F125" s="29"/>
      <c r="G125" s="31" t="s">
        <v>338</v>
      </c>
      <c r="H125" s="32" t="n">
        <v>0.1483</v>
      </c>
      <c r="I125" s="33" t="n">
        <v>28.88</v>
      </c>
      <c r="J125" s="33" t="n">
        <v>4.28</v>
      </c>
    </row>
    <row r="126" customFormat="false" ht="24" hidden="false" customHeight="true" outlineLevel="0" collapsed="false">
      <c r="A126" s="29" t="s">
        <v>313</v>
      </c>
      <c r="B126" s="30" t="s">
        <v>339</v>
      </c>
      <c r="C126" s="29" t="s">
        <v>28</v>
      </c>
      <c r="D126" s="29" t="s">
        <v>340</v>
      </c>
      <c r="E126" s="29" t="s">
        <v>316</v>
      </c>
      <c r="F126" s="29"/>
      <c r="G126" s="31" t="s">
        <v>338</v>
      </c>
      <c r="H126" s="32" t="n">
        <v>0.2459</v>
      </c>
      <c r="I126" s="33" t="n">
        <v>22.1</v>
      </c>
      <c r="J126" s="33" t="n">
        <v>5.43</v>
      </c>
    </row>
    <row r="127" customFormat="false" ht="39" hidden="false" customHeight="true" outlineLevel="0" collapsed="false">
      <c r="A127" s="29" t="s">
        <v>313</v>
      </c>
      <c r="B127" s="30" t="s">
        <v>419</v>
      </c>
      <c r="C127" s="29" t="s">
        <v>28</v>
      </c>
      <c r="D127" s="29" t="s">
        <v>420</v>
      </c>
      <c r="E127" s="29" t="s">
        <v>421</v>
      </c>
      <c r="F127" s="29"/>
      <c r="G127" s="31" t="s">
        <v>351</v>
      </c>
      <c r="H127" s="32" t="n">
        <v>0.0739</v>
      </c>
      <c r="I127" s="33" t="n">
        <v>508.98</v>
      </c>
      <c r="J127" s="33" t="n">
        <v>37.61</v>
      </c>
    </row>
    <row r="128" customFormat="false" ht="26" hidden="false" customHeight="true" outlineLevel="0" collapsed="false">
      <c r="A128" s="39" t="s">
        <v>342</v>
      </c>
      <c r="B128" s="40" t="s">
        <v>422</v>
      </c>
      <c r="C128" s="39" t="s">
        <v>28</v>
      </c>
      <c r="D128" s="39" t="s">
        <v>423</v>
      </c>
      <c r="E128" s="39" t="s">
        <v>356</v>
      </c>
      <c r="F128" s="39"/>
      <c r="G128" s="41" t="s">
        <v>103</v>
      </c>
      <c r="H128" s="42" t="n">
        <v>0.45</v>
      </c>
      <c r="I128" s="43" t="n">
        <v>3.87</v>
      </c>
      <c r="J128" s="43" t="n">
        <v>1.74</v>
      </c>
    </row>
    <row r="129" customFormat="false" ht="24" hidden="false" customHeight="true" outlineLevel="0" collapsed="false">
      <c r="A129" s="39" t="s">
        <v>342</v>
      </c>
      <c r="B129" s="40" t="s">
        <v>424</v>
      </c>
      <c r="C129" s="39" t="s">
        <v>28</v>
      </c>
      <c r="D129" s="39" t="s">
        <v>425</v>
      </c>
      <c r="E129" s="39" t="s">
        <v>356</v>
      </c>
      <c r="F129" s="39"/>
      <c r="G129" s="41" t="s">
        <v>376</v>
      </c>
      <c r="H129" s="42" t="n">
        <v>0.024</v>
      </c>
      <c r="I129" s="43" t="n">
        <v>13.61</v>
      </c>
      <c r="J129" s="43" t="n">
        <v>0.32</v>
      </c>
    </row>
    <row r="130" customFormat="false" ht="39" hidden="false" customHeight="true" outlineLevel="0" collapsed="false">
      <c r="A130" s="39" t="s">
        <v>342</v>
      </c>
      <c r="B130" s="40" t="s">
        <v>426</v>
      </c>
      <c r="C130" s="39" t="s">
        <v>28</v>
      </c>
      <c r="D130" s="39" t="s">
        <v>427</v>
      </c>
      <c r="E130" s="39" t="s">
        <v>356</v>
      </c>
      <c r="F130" s="39"/>
      <c r="G130" s="41" t="s">
        <v>30</v>
      </c>
      <c r="H130" s="42" t="n">
        <v>1.0816</v>
      </c>
      <c r="I130" s="43" t="n">
        <v>28.77</v>
      </c>
      <c r="J130" s="43" t="n">
        <v>31.11</v>
      </c>
    </row>
    <row r="131" customFormat="false" ht="18" hidden="false" customHeight="false" outlineLevel="0" collapsed="false">
      <c r="A131" s="34"/>
      <c r="B131" s="34"/>
      <c r="C131" s="34"/>
      <c r="D131" s="34"/>
      <c r="E131" s="35" t="s">
        <v>323</v>
      </c>
      <c r="F131" s="36" t="n">
        <v>6.3575481350572</v>
      </c>
      <c r="G131" s="35" t="s">
        <v>324</v>
      </c>
      <c r="H131" s="36" t="n">
        <v>7.31</v>
      </c>
      <c r="I131" s="35" t="s">
        <v>325</v>
      </c>
      <c r="J131" s="36" t="n">
        <v>13.67</v>
      </c>
    </row>
    <row r="132" customFormat="false" ht="18" hidden="false" customHeight="true" outlineLevel="0" collapsed="false">
      <c r="A132" s="34"/>
      <c r="B132" s="34"/>
      <c r="C132" s="34"/>
      <c r="D132" s="34"/>
      <c r="E132" s="35" t="s">
        <v>326</v>
      </c>
      <c r="F132" s="36" t="n">
        <v>17.96</v>
      </c>
      <c r="G132" s="34"/>
      <c r="H132" s="37" t="s">
        <v>327</v>
      </c>
      <c r="I132" s="37"/>
      <c r="J132" s="36" t="n">
        <v>101.23</v>
      </c>
    </row>
    <row r="133" customFormat="false" ht="1" hidden="false" customHeight="true" outlineLevel="0" collapsed="false">
      <c r="A133" s="38"/>
      <c r="B133" s="38"/>
      <c r="C133" s="38"/>
      <c r="D133" s="38"/>
      <c r="E133" s="38"/>
      <c r="F133" s="38"/>
      <c r="G133" s="38"/>
      <c r="H133" s="38"/>
      <c r="I133" s="38"/>
      <c r="J133" s="38"/>
    </row>
    <row r="134" customFormat="false" ht="18" hidden="false" customHeight="true" outlineLevel="0" collapsed="false">
      <c r="A134" s="10" t="s">
        <v>70</v>
      </c>
      <c r="B134" s="11" t="s">
        <v>9</v>
      </c>
      <c r="C134" s="10" t="s">
        <v>10</v>
      </c>
      <c r="D134" s="10" t="s">
        <v>11</v>
      </c>
      <c r="E134" s="10" t="s">
        <v>310</v>
      </c>
      <c r="F134" s="10"/>
      <c r="G134" s="12" t="s">
        <v>12</v>
      </c>
      <c r="H134" s="11" t="s">
        <v>13</v>
      </c>
      <c r="I134" s="11" t="s">
        <v>14</v>
      </c>
      <c r="J134" s="11" t="s">
        <v>16</v>
      </c>
    </row>
    <row r="135" customFormat="false" ht="39" hidden="false" customHeight="true" outlineLevel="0" collapsed="false">
      <c r="A135" s="16" t="s">
        <v>311</v>
      </c>
      <c r="B135" s="17" t="s">
        <v>71</v>
      </c>
      <c r="C135" s="16" t="s">
        <v>28</v>
      </c>
      <c r="D135" s="16" t="s">
        <v>72</v>
      </c>
      <c r="E135" s="16" t="s">
        <v>416</v>
      </c>
      <c r="F135" s="16"/>
      <c r="G135" s="18" t="s">
        <v>30</v>
      </c>
      <c r="H135" s="28" t="n">
        <v>1</v>
      </c>
      <c r="I135" s="20" t="n">
        <v>58.22</v>
      </c>
      <c r="J135" s="20" t="n">
        <v>58.22</v>
      </c>
    </row>
    <row r="136" customFormat="false" ht="26" hidden="false" customHeight="true" outlineLevel="0" collapsed="false">
      <c r="A136" s="29" t="s">
        <v>313</v>
      </c>
      <c r="B136" s="30" t="s">
        <v>336</v>
      </c>
      <c r="C136" s="29" t="s">
        <v>28</v>
      </c>
      <c r="D136" s="29" t="s">
        <v>337</v>
      </c>
      <c r="E136" s="29" t="s">
        <v>316</v>
      </c>
      <c r="F136" s="29"/>
      <c r="G136" s="31" t="s">
        <v>338</v>
      </c>
      <c r="H136" s="32" t="n">
        <v>0.5143</v>
      </c>
      <c r="I136" s="33" t="n">
        <v>28.73</v>
      </c>
      <c r="J136" s="33" t="n">
        <v>14.77</v>
      </c>
    </row>
    <row r="137" customFormat="false" ht="24" hidden="false" customHeight="true" outlineLevel="0" collapsed="false">
      <c r="A137" s="29" t="s">
        <v>313</v>
      </c>
      <c r="B137" s="30" t="s">
        <v>339</v>
      </c>
      <c r="C137" s="29" t="s">
        <v>28</v>
      </c>
      <c r="D137" s="29" t="s">
        <v>340</v>
      </c>
      <c r="E137" s="29" t="s">
        <v>316</v>
      </c>
      <c r="F137" s="29"/>
      <c r="G137" s="31" t="s">
        <v>338</v>
      </c>
      <c r="H137" s="32" t="n">
        <v>0.1666</v>
      </c>
      <c r="I137" s="33" t="n">
        <v>22.1</v>
      </c>
      <c r="J137" s="33" t="n">
        <v>3.68</v>
      </c>
    </row>
    <row r="138" customFormat="false" ht="39" hidden="false" customHeight="true" outlineLevel="0" collapsed="false">
      <c r="A138" s="39" t="s">
        <v>342</v>
      </c>
      <c r="B138" s="40" t="s">
        <v>428</v>
      </c>
      <c r="C138" s="39" t="s">
        <v>28</v>
      </c>
      <c r="D138" s="39" t="s">
        <v>429</v>
      </c>
      <c r="E138" s="39" t="s">
        <v>356</v>
      </c>
      <c r="F138" s="39"/>
      <c r="G138" s="41" t="s">
        <v>30</v>
      </c>
      <c r="H138" s="42" t="n">
        <v>1.071</v>
      </c>
      <c r="I138" s="43" t="n">
        <v>26.45</v>
      </c>
      <c r="J138" s="43" t="n">
        <v>28.32</v>
      </c>
    </row>
    <row r="139" customFormat="false" ht="24" hidden="false" customHeight="true" outlineLevel="0" collapsed="false">
      <c r="A139" s="39" t="s">
        <v>342</v>
      </c>
      <c r="B139" s="40" t="s">
        <v>407</v>
      </c>
      <c r="C139" s="39" t="s">
        <v>28</v>
      </c>
      <c r="D139" s="39" t="s">
        <v>408</v>
      </c>
      <c r="E139" s="39" t="s">
        <v>356</v>
      </c>
      <c r="F139" s="39"/>
      <c r="G139" s="41" t="s">
        <v>376</v>
      </c>
      <c r="H139" s="42" t="n">
        <v>9.1325</v>
      </c>
      <c r="I139" s="43" t="n">
        <v>1.12</v>
      </c>
      <c r="J139" s="43" t="n">
        <v>10.22</v>
      </c>
    </row>
    <row r="140" customFormat="false" ht="24" hidden="false" customHeight="true" outlineLevel="0" collapsed="false">
      <c r="A140" s="39" t="s">
        <v>342</v>
      </c>
      <c r="B140" s="40" t="s">
        <v>409</v>
      </c>
      <c r="C140" s="39" t="s">
        <v>28</v>
      </c>
      <c r="D140" s="39" t="s">
        <v>410</v>
      </c>
      <c r="E140" s="39" t="s">
        <v>356</v>
      </c>
      <c r="F140" s="39"/>
      <c r="G140" s="41" t="s">
        <v>376</v>
      </c>
      <c r="H140" s="42" t="n">
        <v>0.188</v>
      </c>
      <c r="I140" s="43" t="n">
        <v>6.57</v>
      </c>
      <c r="J140" s="43" t="n">
        <v>1.23</v>
      </c>
    </row>
    <row r="141" customFormat="false" ht="18" hidden="false" customHeight="false" outlineLevel="0" collapsed="false">
      <c r="A141" s="34"/>
      <c r="B141" s="34"/>
      <c r="C141" s="34"/>
      <c r="D141" s="34"/>
      <c r="E141" s="35" t="s">
        <v>323</v>
      </c>
      <c r="F141" s="36" t="n">
        <v>6.07850432517905</v>
      </c>
      <c r="G141" s="35" t="s">
        <v>324</v>
      </c>
      <c r="H141" s="36" t="n">
        <v>6.99</v>
      </c>
      <c r="I141" s="35" t="s">
        <v>325</v>
      </c>
      <c r="J141" s="36" t="n">
        <v>13.07</v>
      </c>
    </row>
    <row r="142" customFormat="false" ht="18" hidden="false" customHeight="true" outlineLevel="0" collapsed="false">
      <c r="A142" s="34"/>
      <c r="B142" s="34"/>
      <c r="C142" s="34"/>
      <c r="D142" s="34"/>
      <c r="E142" s="35" t="s">
        <v>326</v>
      </c>
      <c r="F142" s="36" t="n">
        <v>12.56</v>
      </c>
      <c r="G142" s="34"/>
      <c r="H142" s="37" t="s">
        <v>327</v>
      </c>
      <c r="I142" s="37"/>
      <c r="J142" s="36" t="n">
        <v>70.78</v>
      </c>
    </row>
    <row r="143" customFormat="false" ht="1" hidden="false" customHeight="true" outlineLevel="0" collapsed="false">
      <c r="A143" s="38"/>
      <c r="B143" s="38"/>
      <c r="C143" s="38"/>
      <c r="D143" s="38"/>
      <c r="E143" s="38"/>
      <c r="F143" s="38"/>
      <c r="G143" s="38"/>
      <c r="H143" s="38"/>
      <c r="I143" s="38"/>
      <c r="J143" s="38"/>
    </row>
    <row r="144" customFormat="false" ht="18" hidden="false" customHeight="true" outlineLevel="0" collapsed="false">
      <c r="A144" s="10" t="s">
        <v>76</v>
      </c>
      <c r="B144" s="11" t="s">
        <v>9</v>
      </c>
      <c r="C144" s="10" t="s">
        <v>10</v>
      </c>
      <c r="D144" s="10" t="s">
        <v>11</v>
      </c>
      <c r="E144" s="10" t="s">
        <v>310</v>
      </c>
      <c r="F144" s="10"/>
      <c r="G144" s="12" t="s">
        <v>12</v>
      </c>
      <c r="H144" s="11" t="s">
        <v>13</v>
      </c>
      <c r="I144" s="11" t="s">
        <v>14</v>
      </c>
      <c r="J144" s="11" t="s">
        <v>16</v>
      </c>
    </row>
    <row r="145" customFormat="false" ht="52" hidden="false" customHeight="true" outlineLevel="0" collapsed="false">
      <c r="A145" s="16" t="s">
        <v>311</v>
      </c>
      <c r="B145" s="17" t="s">
        <v>77</v>
      </c>
      <c r="C145" s="16" t="s">
        <v>28</v>
      </c>
      <c r="D145" s="16" t="s">
        <v>78</v>
      </c>
      <c r="E145" s="16" t="s">
        <v>430</v>
      </c>
      <c r="F145" s="16"/>
      <c r="G145" s="18" t="s">
        <v>30</v>
      </c>
      <c r="H145" s="28" t="n">
        <v>1</v>
      </c>
      <c r="I145" s="20" t="n">
        <v>526.27</v>
      </c>
      <c r="J145" s="20" t="n">
        <v>526.27</v>
      </c>
    </row>
    <row r="146" customFormat="false" ht="24" hidden="false" customHeight="true" outlineLevel="0" collapsed="false">
      <c r="A146" s="29" t="s">
        <v>313</v>
      </c>
      <c r="B146" s="30" t="s">
        <v>352</v>
      </c>
      <c r="C146" s="29" t="s">
        <v>28</v>
      </c>
      <c r="D146" s="29" t="s">
        <v>353</v>
      </c>
      <c r="E146" s="29" t="s">
        <v>316</v>
      </c>
      <c r="F146" s="29"/>
      <c r="G146" s="31" t="s">
        <v>338</v>
      </c>
      <c r="H146" s="32" t="n">
        <v>0.697</v>
      </c>
      <c r="I146" s="33" t="n">
        <v>28.88</v>
      </c>
      <c r="J146" s="33" t="n">
        <v>20.12</v>
      </c>
    </row>
    <row r="147" customFormat="false" ht="24" hidden="false" customHeight="true" outlineLevel="0" collapsed="false">
      <c r="A147" s="29" t="s">
        <v>313</v>
      </c>
      <c r="B147" s="30" t="s">
        <v>339</v>
      </c>
      <c r="C147" s="29" t="s">
        <v>28</v>
      </c>
      <c r="D147" s="29" t="s">
        <v>340</v>
      </c>
      <c r="E147" s="29" t="s">
        <v>316</v>
      </c>
      <c r="F147" s="29"/>
      <c r="G147" s="31" t="s">
        <v>338</v>
      </c>
      <c r="H147" s="32" t="n">
        <v>0.348</v>
      </c>
      <c r="I147" s="33" t="n">
        <v>22.1</v>
      </c>
      <c r="J147" s="33" t="n">
        <v>7.69</v>
      </c>
    </row>
    <row r="148" customFormat="false" ht="39" hidden="false" customHeight="true" outlineLevel="0" collapsed="false">
      <c r="A148" s="39" t="s">
        <v>342</v>
      </c>
      <c r="B148" s="40" t="s">
        <v>431</v>
      </c>
      <c r="C148" s="39" t="s">
        <v>28</v>
      </c>
      <c r="D148" s="39" t="s">
        <v>432</v>
      </c>
      <c r="E148" s="39" t="s">
        <v>356</v>
      </c>
      <c r="F148" s="39"/>
      <c r="G148" s="41" t="s">
        <v>85</v>
      </c>
      <c r="H148" s="42" t="n">
        <v>9.2</v>
      </c>
      <c r="I148" s="43" t="n">
        <v>0.2</v>
      </c>
      <c r="J148" s="43" t="n">
        <v>1.84</v>
      </c>
    </row>
    <row r="149" customFormat="false" ht="24" hidden="false" customHeight="true" outlineLevel="0" collapsed="false">
      <c r="A149" s="39" t="s">
        <v>342</v>
      </c>
      <c r="B149" s="40" t="s">
        <v>433</v>
      </c>
      <c r="C149" s="39" t="s">
        <v>28</v>
      </c>
      <c r="D149" s="39" t="s">
        <v>434</v>
      </c>
      <c r="E149" s="39" t="s">
        <v>356</v>
      </c>
      <c r="F149" s="39"/>
      <c r="G149" s="41" t="s">
        <v>85</v>
      </c>
      <c r="H149" s="42" t="n">
        <v>0.6233</v>
      </c>
      <c r="I149" s="43" t="n">
        <v>25.54</v>
      </c>
      <c r="J149" s="43" t="n">
        <v>15.91</v>
      </c>
    </row>
    <row r="150" customFormat="false" ht="65" hidden="false" customHeight="true" outlineLevel="0" collapsed="false">
      <c r="A150" s="39" t="s">
        <v>342</v>
      </c>
      <c r="B150" s="40" t="s">
        <v>435</v>
      </c>
      <c r="C150" s="39" t="s">
        <v>28</v>
      </c>
      <c r="D150" s="39" t="s">
        <v>436</v>
      </c>
      <c r="E150" s="39" t="s">
        <v>356</v>
      </c>
      <c r="F150" s="39"/>
      <c r="G150" s="41" t="s">
        <v>85</v>
      </c>
      <c r="H150" s="42" t="n">
        <v>0.8328</v>
      </c>
      <c r="I150" s="43" t="n">
        <v>577.23</v>
      </c>
      <c r="J150" s="43" t="n">
        <v>480.71</v>
      </c>
    </row>
    <row r="151" customFormat="false" ht="18" hidden="false" customHeight="false" outlineLevel="0" collapsed="false">
      <c r="A151" s="34"/>
      <c r="B151" s="34"/>
      <c r="C151" s="34"/>
      <c r="D151" s="34"/>
      <c r="E151" s="35" t="s">
        <v>323</v>
      </c>
      <c r="F151" s="36" t="n">
        <v>9.10147893219235</v>
      </c>
      <c r="G151" s="35" t="s">
        <v>324</v>
      </c>
      <c r="H151" s="36" t="n">
        <v>10.47</v>
      </c>
      <c r="I151" s="35" t="s">
        <v>325</v>
      </c>
      <c r="J151" s="36" t="n">
        <v>19.57</v>
      </c>
    </row>
    <row r="152" customFormat="false" ht="18" hidden="false" customHeight="true" outlineLevel="0" collapsed="false">
      <c r="A152" s="34"/>
      <c r="B152" s="34"/>
      <c r="C152" s="34"/>
      <c r="D152" s="34"/>
      <c r="E152" s="35" t="s">
        <v>326</v>
      </c>
      <c r="F152" s="36" t="n">
        <v>113.56</v>
      </c>
      <c r="G152" s="34"/>
      <c r="H152" s="37" t="s">
        <v>327</v>
      </c>
      <c r="I152" s="37"/>
      <c r="J152" s="36" t="n">
        <v>639.83</v>
      </c>
    </row>
    <row r="153" customFormat="false" ht="1" hidden="false" customHeight="true" outlineLevel="0" collapsed="false">
      <c r="A153" s="38"/>
      <c r="B153" s="38"/>
      <c r="C153" s="38"/>
      <c r="D153" s="38"/>
      <c r="E153" s="38"/>
      <c r="F153" s="38"/>
      <c r="G153" s="38"/>
      <c r="H153" s="38"/>
      <c r="I153" s="38"/>
      <c r="J153" s="38"/>
    </row>
    <row r="154" customFormat="false" ht="18" hidden="false" customHeight="true" outlineLevel="0" collapsed="false">
      <c r="A154" s="10" t="s">
        <v>79</v>
      </c>
      <c r="B154" s="11" t="s">
        <v>9</v>
      </c>
      <c r="C154" s="10" t="s">
        <v>10</v>
      </c>
      <c r="D154" s="10" t="s">
        <v>11</v>
      </c>
      <c r="E154" s="10" t="s">
        <v>310</v>
      </c>
      <c r="F154" s="10"/>
      <c r="G154" s="12" t="s">
        <v>12</v>
      </c>
      <c r="H154" s="11" t="s">
        <v>13</v>
      </c>
      <c r="I154" s="11" t="s">
        <v>14</v>
      </c>
      <c r="J154" s="11" t="s">
        <v>16</v>
      </c>
    </row>
    <row r="155" customFormat="false" ht="26" hidden="false" customHeight="true" outlineLevel="0" collapsed="false">
      <c r="A155" s="16" t="s">
        <v>311</v>
      </c>
      <c r="B155" s="17" t="s">
        <v>80</v>
      </c>
      <c r="C155" s="16" t="s">
        <v>33</v>
      </c>
      <c r="D155" s="16" t="s">
        <v>81</v>
      </c>
      <c r="E155" s="16" t="s">
        <v>437</v>
      </c>
      <c r="F155" s="16"/>
      <c r="G155" s="18" t="s">
        <v>30</v>
      </c>
      <c r="H155" s="28" t="n">
        <v>1</v>
      </c>
      <c r="I155" s="20" t="n">
        <v>491.19</v>
      </c>
      <c r="J155" s="20" t="n">
        <v>491.19</v>
      </c>
    </row>
    <row r="156" customFormat="false" ht="24" hidden="false" customHeight="true" outlineLevel="0" collapsed="false">
      <c r="A156" s="39" t="s">
        <v>342</v>
      </c>
      <c r="B156" s="40" t="s">
        <v>438</v>
      </c>
      <c r="C156" s="39" t="s">
        <v>33</v>
      </c>
      <c r="D156" s="39" t="s">
        <v>439</v>
      </c>
      <c r="E156" s="39" t="s">
        <v>356</v>
      </c>
      <c r="F156" s="39"/>
      <c r="G156" s="41" t="s">
        <v>351</v>
      </c>
      <c r="H156" s="42" t="n">
        <v>0.001</v>
      </c>
      <c r="I156" s="43" t="n">
        <v>119.58</v>
      </c>
      <c r="J156" s="43" t="n">
        <v>0.11</v>
      </c>
    </row>
    <row r="157" customFormat="false" ht="24" hidden="false" customHeight="true" outlineLevel="0" collapsed="false">
      <c r="A157" s="39" t="s">
        <v>342</v>
      </c>
      <c r="B157" s="40" t="s">
        <v>440</v>
      </c>
      <c r="C157" s="39" t="s">
        <v>33</v>
      </c>
      <c r="D157" s="39" t="s">
        <v>441</v>
      </c>
      <c r="E157" s="39" t="s">
        <v>356</v>
      </c>
      <c r="F157" s="39"/>
      <c r="G157" s="41" t="s">
        <v>376</v>
      </c>
      <c r="H157" s="42" t="n">
        <v>0.15</v>
      </c>
      <c r="I157" s="43" t="n">
        <v>0.71</v>
      </c>
      <c r="J157" s="43" t="n">
        <v>0.1</v>
      </c>
    </row>
    <row r="158" customFormat="false" ht="24" hidden="false" customHeight="true" outlineLevel="0" collapsed="false">
      <c r="A158" s="39" t="s">
        <v>342</v>
      </c>
      <c r="B158" s="40" t="s">
        <v>442</v>
      </c>
      <c r="C158" s="39" t="s">
        <v>33</v>
      </c>
      <c r="D158" s="39" t="s">
        <v>443</v>
      </c>
      <c r="E158" s="39" t="s">
        <v>345</v>
      </c>
      <c r="F158" s="39"/>
      <c r="G158" s="41" t="s">
        <v>338</v>
      </c>
      <c r="H158" s="42" t="n">
        <v>1</v>
      </c>
      <c r="I158" s="43" t="n">
        <v>26.86</v>
      </c>
      <c r="J158" s="43" t="n">
        <v>26.86</v>
      </c>
    </row>
    <row r="159" customFormat="false" ht="24" hidden="false" customHeight="true" outlineLevel="0" collapsed="false">
      <c r="A159" s="39" t="s">
        <v>342</v>
      </c>
      <c r="B159" s="40" t="s">
        <v>343</v>
      </c>
      <c r="C159" s="39" t="s">
        <v>33</v>
      </c>
      <c r="D159" s="39" t="s">
        <v>344</v>
      </c>
      <c r="E159" s="39" t="s">
        <v>345</v>
      </c>
      <c r="F159" s="39"/>
      <c r="G159" s="41" t="s">
        <v>338</v>
      </c>
      <c r="H159" s="42" t="n">
        <v>0.35</v>
      </c>
      <c r="I159" s="43" t="n">
        <v>26.86</v>
      </c>
      <c r="J159" s="43" t="n">
        <v>9.4</v>
      </c>
    </row>
    <row r="160" customFormat="false" ht="24" hidden="false" customHeight="true" outlineLevel="0" collapsed="false">
      <c r="A160" s="39" t="s">
        <v>342</v>
      </c>
      <c r="B160" s="40" t="s">
        <v>346</v>
      </c>
      <c r="C160" s="39" t="s">
        <v>33</v>
      </c>
      <c r="D160" s="39" t="s">
        <v>347</v>
      </c>
      <c r="E160" s="39" t="s">
        <v>345</v>
      </c>
      <c r="F160" s="39"/>
      <c r="G160" s="41" t="s">
        <v>338</v>
      </c>
      <c r="H160" s="42" t="n">
        <v>0.25</v>
      </c>
      <c r="I160" s="43" t="n">
        <v>20.26</v>
      </c>
      <c r="J160" s="43" t="n">
        <v>5.06</v>
      </c>
    </row>
    <row r="161" customFormat="false" ht="39" hidden="false" customHeight="true" outlineLevel="0" collapsed="false">
      <c r="A161" s="39" t="s">
        <v>342</v>
      </c>
      <c r="B161" s="40" t="s">
        <v>444</v>
      </c>
      <c r="C161" s="39" t="s">
        <v>33</v>
      </c>
      <c r="D161" s="39" t="s">
        <v>445</v>
      </c>
      <c r="E161" s="39" t="s">
        <v>356</v>
      </c>
      <c r="F161" s="39"/>
      <c r="G161" s="41" t="s">
        <v>85</v>
      </c>
      <c r="H161" s="42" t="n">
        <v>1</v>
      </c>
      <c r="I161" s="43" t="n">
        <v>449.66</v>
      </c>
      <c r="J161" s="43" t="n">
        <v>449.66</v>
      </c>
    </row>
    <row r="162" customFormat="false" ht="18" hidden="false" customHeight="false" outlineLevel="0" collapsed="false">
      <c r="A162" s="34"/>
      <c r="B162" s="34"/>
      <c r="C162" s="34"/>
      <c r="D162" s="34"/>
      <c r="E162" s="35" t="s">
        <v>323</v>
      </c>
      <c r="F162" s="36" t="n">
        <v>19.216817</v>
      </c>
      <c r="G162" s="35" t="s">
        <v>324</v>
      </c>
      <c r="H162" s="36" t="n">
        <v>22.1</v>
      </c>
      <c r="I162" s="35" t="s">
        <v>325</v>
      </c>
      <c r="J162" s="36" t="n">
        <v>41.32</v>
      </c>
    </row>
    <row r="163" customFormat="false" ht="18" hidden="false" customHeight="true" outlineLevel="0" collapsed="false">
      <c r="A163" s="34"/>
      <c r="B163" s="34"/>
      <c r="C163" s="34"/>
      <c r="D163" s="34"/>
      <c r="E163" s="35" t="s">
        <v>326</v>
      </c>
      <c r="F163" s="36" t="n">
        <v>105.99</v>
      </c>
      <c r="G163" s="34"/>
      <c r="H163" s="37" t="s">
        <v>327</v>
      </c>
      <c r="I163" s="37"/>
      <c r="J163" s="36" t="n">
        <v>597.18</v>
      </c>
    </row>
    <row r="164" customFormat="false" ht="1" hidden="false" customHeight="true" outlineLevel="0" collapsed="false">
      <c r="A164" s="38"/>
      <c r="B164" s="38"/>
      <c r="C164" s="38"/>
      <c r="D164" s="38"/>
      <c r="E164" s="38"/>
      <c r="F164" s="38"/>
      <c r="G164" s="38"/>
      <c r="H164" s="38"/>
      <c r="I164" s="38"/>
      <c r="J164" s="38"/>
    </row>
    <row r="165" customFormat="false" ht="18" hidden="false" customHeight="true" outlineLevel="0" collapsed="false">
      <c r="A165" s="10" t="s">
        <v>82</v>
      </c>
      <c r="B165" s="11" t="s">
        <v>9</v>
      </c>
      <c r="C165" s="10" t="s">
        <v>10</v>
      </c>
      <c r="D165" s="10" t="s">
        <v>11</v>
      </c>
      <c r="E165" s="10" t="s">
        <v>310</v>
      </c>
      <c r="F165" s="10"/>
      <c r="G165" s="12" t="s">
        <v>12</v>
      </c>
      <c r="H165" s="11" t="s">
        <v>13</v>
      </c>
      <c r="I165" s="11" t="s">
        <v>14</v>
      </c>
      <c r="J165" s="11" t="s">
        <v>16</v>
      </c>
    </row>
    <row r="166" customFormat="false" ht="39" hidden="false" customHeight="true" outlineLevel="0" collapsed="false">
      <c r="A166" s="16" t="s">
        <v>311</v>
      </c>
      <c r="B166" s="17" t="s">
        <v>83</v>
      </c>
      <c r="C166" s="16" t="s">
        <v>28</v>
      </c>
      <c r="D166" s="16" t="s">
        <v>84</v>
      </c>
      <c r="E166" s="16" t="s">
        <v>430</v>
      </c>
      <c r="F166" s="16"/>
      <c r="G166" s="18" t="s">
        <v>85</v>
      </c>
      <c r="H166" s="28" t="n">
        <v>1</v>
      </c>
      <c r="I166" s="20" t="n">
        <v>147</v>
      </c>
      <c r="J166" s="20" t="n">
        <v>147</v>
      </c>
    </row>
    <row r="167" customFormat="false" ht="26" hidden="false" customHeight="true" outlineLevel="0" collapsed="false">
      <c r="A167" s="29" t="s">
        <v>313</v>
      </c>
      <c r="B167" s="30" t="s">
        <v>446</v>
      </c>
      <c r="C167" s="29" t="s">
        <v>28</v>
      </c>
      <c r="D167" s="29" t="s">
        <v>447</v>
      </c>
      <c r="E167" s="29" t="s">
        <v>316</v>
      </c>
      <c r="F167" s="29"/>
      <c r="G167" s="31" t="s">
        <v>338</v>
      </c>
      <c r="H167" s="32" t="n">
        <v>0.767</v>
      </c>
      <c r="I167" s="33" t="n">
        <v>27.62</v>
      </c>
      <c r="J167" s="33" t="n">
        <v>21.18</v>
      </c>
    </row>
    <row r="168" customFormat="false" ht="24" hidden="false" customHeight="true" outlineLevel="0" collapsed="false">
      <c r="A168" s="29" t="s">
        <v>313</v>
      </c>
      <c r="B168" s="30" t="s">
        <v>339</v>
      </c>
      <c r="C168" s="29" t="s">
        <v>28</v>
      </c>
      <c r="D168" s="29" t="s">
        <v>340</v>
      </c>
      <c r="E168" s="29" t="s">
        <v>316</v>
      </c>
      <c r="F168" s="29"/>
      <c r="G168" s="31" t="s">
        <v>338</v>
      </c>
      <c r="H168" s="32" t="n">
        <v>0.384</v>
      </c>
      <c r="I168" s="33" t="n">
        <v>22.1</v>
      </c>
      <c r="J168" s="33" t="n">
        <v>8.48</v>
      </c>
    </row>
    <row r="169" customFormat="false" ht="65" hidden="false" customHeight="true" outlineLevel="0" collapsed="false">
      <c r="A169" s="39" t="s">
        <v>342</v>
      </c>
      <c r="B169" s="40" t="s">
        <v>448</v>
      </c>
      <c r="C169" s="39" t="s">
        <v>28</v>
      </c>
      <c r="D169" s="39" t="s">
        <v>449</v>
      </c>
      <c r="E169" s="39" t="s">
        <v>356</v>
      </c>
      <c r="F169" s="39"/>
      <c r="G169" s="41" t="s">
        <v>450</v>
      </c>
      <c r="H169" s="42" t="n">
        <v>1</v>
      </c>
      <c r="I169" s="43" t="n">
        <v>117.34</v>
      </c>
      <c r="J169" s="43" t="n">
        <v>117.34</v>
      </c>
    </row>
    <row r="170" customFormat="false" ht="18" hidden="false" customHeight="false" outlineLevel="0" collapsed="false">
      <c r="A170" s="34"/>
      <c r="B170" s="34"/>
      <c r="C170" s="34"/>
      <c r="D170" s="34"/>
      <c r="E170" s="35" t="s">
        <v>323</v>
      </c>
      <c r="F170" s="36" t="n">
        <v>9.61770998046693</v>
      </c>
      <c r="G170" s="35" t="s">
        <v>324</v>
      </c>
      <c r="H170" s="36" t="n">
        <v>11.06</v>
      </c>
      <c r="I170" s="35" t="s">
        <v>325</v>
      </c>
      <c r="J170" s="36" t="n">
        <v>20.68</v>
      </c>
    </row>
    <row r="171" customFormat="false" ht="18" hidden="false" customHeight="true" outlineLevel="0" collapsed="false">
      <c r="A171" s="34"/>
      <c r="B171" s="34"/>
      <c r="C171" s="34"/>
      <c r="D171" s="34"/>
      <c r="E171" s="35" t="s">
        <v>326</v>
      </c>
      <c r="F171" s="36" t="n">
        <v>31.72</v>
      </c>
      <c r="G171" s="34"/>
      <c r="H171" s="37" t="s">
        <v>327</v>
      </c>
      <c r="I171" s="37"/>
      <c r="J171" s="36" t="n">
        <v>178.72</v>
      </c>
    </row>
    <row r="172" customFormat="false" ht="1" hidden="false" customHeight="true" outlineLevel="0" collapsed="false">
      <c r="A172" s="38"/>
      <c r="B172" s="38"/>
      <c r="C172" s="38"/>
      <c r="D172" s="38"/>
      <c r="E172" s="38"/>
      <c r="F172" s="38"/>
      <c r="G172" s="38"/>
      <c r="H172" s="38"/>
      <c r="I172" s="38"/>
      <c r="J172" s="38"/>
    </row>
    <row r="173" customFormat="false" ht="18" hidden="false" customHeight="true" outlineLevel="0" collapsed="false">
      <c r="A173" s="10" t="s">
        <v>86</v>
      </c>
      <c r="B173" s="11" t="s">
        <v>9</v>
      </c>
      <c r="C173" s="10" t="s">
        <v>10</v>
      </c>
      <c r="D173" s="10" t="s">
        <v>11</v>
      </c>
      <c r="E173" s="10" t="s">
        <v>310</v>
      </c>
      <c r="F173" s="10"/>
      <c r="G173" s="12" t="s">
        <v>12</v>
      </c>
      <c r="H173" s="11" t="s">
        <v>13</v>
      </c>
      <c r="I173" s="11" t="s">
        <v>14</v>
      </c>
      <c r="J173" s="11" t="s">
        <v>16</v>
      </c>
    </row>
    <row r="174" customFormat="false" ht="39" hidden="false" customHeight="true" outlineLevel="0" collapsed="false">
      <c r="A174" s="16" t="s">
        <v>311</v>
      </c>
      <c r="B174" s="17" t="s">
        <v>87</v>
      </c>
      <c r="C174" s="16" t="s">
        <v>28</v>
      </c>
      <c r="D174" s="16" t="s">
        <v>88</v>
      </c>
      <c r="E174" s="16" t="s">
        <v>430</v>
      </c>
      <c r="F174" s="16"/>
      <c r="G174" s="18" t="s">
        <v>85</v>
      </c>
      <c r="H174" s="28" t="n">
        <v>1</v>
      </c>
      <c r="I174" s="20" t="n">
        <v>102.94</v>
      </c>
      <c r="J174" s="20" t="n">
        <v>102.94</v>
      </c>
    </row>
    <row r="175" customFormat="false" ht="26" hidden="false" customHeight="true" outlineLevel="0" collapsed="false">
      <c r="A175" s="29" t="s">
        <v>313</v>
      </c>
      <c r="B175" s="30" t="s">
        <v>446</v>
      </c>
      <c r="C175" s="29" t="s">
        <v>28</v>
      </c>
      <c r="D175" s="29" t="s">
        <v>447</v>
      </c>
      <c r="E175" s="29" t="s">
        <v>316</v>
      </c>
      <c r="F175" s="29"/>
      <c r="G175" s="31" t="s">
        <v>338</v>
      </c>
      <c r="H175" s="32" t="n">
        <v>0.767</v>
      </c>
      <c r="I175" s="33" t="n">
        <v>27.62</v>
      </c>
      <c r="J175" s="33" t="n">
        <v>21.18</v>
      </c>
    </row>
    <row r="176" customFormat="false" ht="24" hidden="false" customHeight="true" outlineLevel="0" collapsed="false">
      <c r="A176" s="29" t="s">
        <v>313</v>
      </c>
      <c r="B176" s="30" t="s">
        <v>339</v>
      </c>
      <c r="C176" s="29" t="s">
        <v>28</v>
      </c>
      <c r="D176" s="29" t="s">
        <v>340</v>
      </c>
      <c r="E176" s="29" t="s">
        <v>316</v>
      </c>
      <c r="F176" s="29"/>
      <c r="G176" s="31" t="s">
        <v>338</v>
      </c>
      <c r="H176" s="32" t="n">
        <v>0.384</v>
      </c>
      <c r="I176" s="33" t="n">
        <v>22.1</v>
      </c>
      <c r="J176" s="33" t="n">
        <v>8.48</v>
      </c>
    </row>
    <row r="177" customFormat="false" ht="65" hidden="false" customHeight="true" outlineLevel="0" collapsed="false">
      <c r="A177" s="39" t="s">
        <v>342</v>
      </c>
      <c r="B177" s="40" t="s">
        <v>451</v>
      </c>
      <c r="C177" s="39" t="s">
        <v>28</v>
      </c>
      <c r="D177" s="39" t="s">
        <v>452</v>
      </c>
      <c r="E177" s="39" t="s">
        <v>356</v>
      </c>
      <c r="F177" s="39"/>
      <c r="G177" s="41" t="s">
        <v>450</v>
      </c>
      <c r="H177" s="42" t="n">
        <v>1</v>
      </c>
      <c r="I177" s="43" t="n">
        <v>73.28</v>
      </c>
      <c r="J177" s="43" t="n">
        <v>73.28</v>
      </c>
    </row>
    <row r="178" customFormat="false" ht="18" hidden="false" customHeight="false" outlineLevel="0" collapsed="false">
      <c r="A178" s="34"/>
      <c r="B178" s="34"/>
      <c r="C178" s="34"/>
      <c r="D178" s="34"/>
      <c r="E178" s="35" t="s">
        <v>323</v>
      </c>
      <c r="F178" s="36" t="n">
        <v>9.61770998046693</v>
      </c>
      <c r="G178" s="35" t="s">
        <v>324</v>
      </c>
      <c r="H178" s="36" t="n">
        <v>11.06</v>
      </c>
      <c r="I178" s="35" t="s">
        <v>325</v>
      </c>
      <c r="J178" s="36" t="n">
        <v>20.68</v>
      </c>
    </row>
    <row r="179" customFormat="false" ht="18" hidden="false" customHeight="true" outlineLevel="0" collapsed="false">
      <c r="A179" s="34"/>
      <c r="B179" s="34"/>
      <c r="C179" s="34"/>
      <c r="D179" s="34"/>
      <c r="E179" s="35" t="s">
        <v>326</v>
      </c>
      <c r="F179" s="36" t="n">
        <v>22.21</v>
      </c>
      <c r="G179" s="34"/>
      <c r="H179" s="37" t="s">
        <v>327</v>
      </c>
      <c r="I179" s="37"/>
      <c r="J179" s="36" t="n">
        <v>125.15</v>
      </c>
    </row>
    <row r="180" customFormat="false" ht="1" hidden="false" customHeight="true" outlineLevel="0" collapsed="false">
      <c r="A180" s="38"/>
      <c r="B180" s="38"/>
      <c r="C180" s="38"/>
      <c r="D180" s="38"/>
      <c r="E180" s="38"/>
      <c r="F180" s="38"/>
      <c r="G180" s="38"/>
      <c r="H180" s="38"/>
      <c r="I180" s="38"/>
      <c r="J180" s="38"/>
    </row>
    <row r="181" customFormat="false" ht="18" hidden="false" customHeight="true" outlineLevel="0" collapsed="false">
      <c r="A181" s="10" t="s">
        <v>89</v>
      </c>
      <c r="B181" s="11" t="s">
        <v>9</v>
      </c>
      <c r="C181" s="10" t="s">
        <v>10</v>
      </c>
      <c r="D181" s="10" t="s">
        <v>11</v>
      </c>
      <c r="E181" s="10" t="s">
        <v>310</v>
      </c>
      <c r="F181" s="10"/>
      <c r="G181" s="12" t="s">
        <v>12</v>
      </c>
      <c r="H181" s="11" t="s">
        <v>13</v>
      </c>
      <c r="I181" s="11" t="s">
        <v>14</v>
      </c>
      <c r="J181" s="11" t="s">
        <v>16</v>
      </c>
    </row>
    <row r="182" customFormat="false" ht="24" hidden="false" customHeight="true" outlineLevel="0" collapsed="false">
      <c r="A182" s="16" t="s">
        <v>311</v>
      </c>
      <c r="B182" s="17" t="s">
        <v>90</v>
      </c>
      <c r="C182" s="16" t="s">
        <v>33</v>
      </c>
      <c r="D182" s="16" t="s">
        <v>91</v>
      </c>
      <c r="E182" s="16" t="s">
        <v>453</v>
      </c>
      <c r="F182" s="16"/>
      <c r="G182" s="18" t="s">
        <v>85</v>
      </c>
      <c r="H182" s="28" t="n">
        <v>1</v>
      </c>
      <c r="I182" s="20" t="n">
        <v>24.16</v>
      </c>
      <c r="J182" s="20" t="n">
        <v>24.16</v>
      </c>
    </row>
    <row r="183" customFormat="false" ht="24" hidden="false" customHeight="true" outlineLevel="0" collapsed="false">
      <c r="A183" s="39" t="s">
        <v>342</v>
      </c>
      <c r="B183" s="40" t="s">
        <v>454</v>
      </c>
      <c r="C183" s="39" t="s">
        <v>33</v>
      </c>
      <c r="D183" s="39" t="s">
        <v>455</v>
      </c>
      <c r="E183" s="39" t="s">
        <v>345</v>
      </c>
      <c r="F183" s="39"/>
      <c r="G183" s="41" t="s">
        <v>338</v>
      </c>
      <c r="H183" s="42" t="n">
        <v>0.35</v>
      </c>
      <c r="I183" s="43" t="n">
        <v>21.1</v>
      </c>
      <c r="J183" s="43" t="n">
        <v>7.38</v>
      </c>
    </row>
    <row r="184" customFormat="false" ht="24" hidden="false" customHeight="true" outlineLevel="0" collapsed="false">
      <c r="A184" s="39" t="s">
        <v>342</v>
      </c>
      <c r="B184" s="40" t="s">
        <v>456</v>
      </c>
      <c r="C184" s="39" t="s">
        <v>33</v>
      </c>
      <c r="D184" s="39" t="s">
        <v>457</v>
      </c>
      <c r="E184" s="39" t="s">
        <v>356</v>
      </c>
      <c r="F184" s="39"/>
      <c r="G184" s="41" t="s">
        <v>85</v>
      </c>
      <c r="H184" s="42" t="n">
        <v>1</v>
      </c>
      <c r="I184" s="43" t="n">
        <v>16.02</v>
      </c>
      <c r="J184" s="43" t="n">
        <v>16.02</v>
      </c>
    </row>
    <row r="185" customFormat="false" ht="24" hidden="false" customHeight="true" outlineLevel="0" collapsed="false">
      <c r="A185" s="39" t="s">
        <v>342</v>
      </c>
      <c r="B185" s="40" t="s">
        <v>458</v>
      </c>
      <c r="C185" s="39" t="s">
        <v>33</v>
      </c>
      <c r="D185" s="39" t="s">
        <v>459</v>
      </c>
      <c r="E185" s="39" t="s">
        <v>356</v>
      </c>
      <c r="F185" s="39"/>
      <c r="G185" s="41" t="s">
        <v>85</v>
      </c>
      <c r="H185" s="42" t="n">
        <v>4</v>
      </c>
      <c r="I185" s="43" t="n">
        <v>0.19</v>
      </c>
      <c r="J185" s="43" t="n">
        <v>0.76</v>
      </c>
    </row>
    <row r="186" customFormat="false" ht="18" hidden="false" customHeight="false" outlineLevel="0" collapsed="false">
      <c r="A186" s="34"/>
      <c r="B186" s="34"/>
      <c r="C186" s="34"/>
      <c r="D186" s="34"/>
      <c r="E186" s="35" t="s">
        <v>323</v>
      </c>
      <c r="F186" s="36" t="n">
        <v>3.4322389</v>
      </c>
      <c r="G186" s="35" t="s">
        <v>324</v>
      </c>
      <c r="H186" s="36" t="n">
        <v>3.95</v>
      </c>
      <c r="I186" s="35" t="s">
        <v>325</v>
      </c>
      <c r="J186" s="36" t="n">
        <v>7.38</v>
      </c>
    </row>
    <row r="187" customFormat="false" ht="18" hidden="false" customHeight="true" outlineLevel="0" collapsed="false">
      <c r="A187" s="34"/>
      <c r="B187" s="34"/>
      <c r="C187" s="34"/>
      <c r="D187" s="34"/>
      <c r="E187" s="35" t="s">
        <v>326</v>
      </c>
      <c r="F187" s="36" t="n">
        <v>5.21</v>
      </c>
      <c r="G187" s="34"/>
      <c r="H187" s="37" t="s">
        <v>327</v>
      </c>
      <c r="I187" s="37"/>
      <c r="J187" s="36" t="n">
        <v>29.37</v>
      </c>
    </row>
    <row r="188" customFormat="false" ht="1" hidden="false" customHeight="true" outlineLevel="0" collapsed="false">
      <c r="A188" s="38"/>
      <c r="B188" s="38"/>
      <c r="C188" s="38"/>
      <c r="D188" s="38"/>
      <c r="E188" s="38"/>
      <c r="F188" s="38"/>
      <c r="G188" s="38"/>
      <c r="H188" s="38"/>
      <c r="I188" s="38"/>
      <c r="J188" s="38"/>
    </row>
    <row r="189" customFormat="false" ht="18" hidden="false" customHeight="true" outlineLevel="0" collapsed="false">
      <c r="A189" s="10" t="s">
        <v>92</v>
      </c>
      <c r="B189" s="11" t="s">
        <v>9</v>
      </c>
      <c r="C189" s="10" t="s">
        <v>10</v>
      </c>
      <c r="D189" s="10" t="s">
        <v>11</v>
      </c>
      <c r="E189" s="10" t="s">
        <v>310</v>
      </c>
      <c r="F189" s="10"/>
      <c r="G189" s="12" t="s">
        <v>12</v>
      </c>
      <c r="H189" s="11" t="s">
        <v>13</v>
      </c>
      <c r="I189" s="11" t="s">
        <v>14</v>
      </c>
      <c r="J189" s="11" t="s">
        <v>16</v>
      </c>
    </row>
    <row r="190" customFormat="false" ht="26" hidden="false" customHeight="true" outlineLevel="0" collapsed="false">
      <c r="A190" s="16" t="s">
        <v>311</v>
      </c>
      <c r="B190" s="17" t="s">
        <v>93</v>
      </c>
      <c r="C190" s="16" t="s">
        <v>33</v>
      </c>
      <c r="D190" s="16" t="s">
        <v>94</v>
      </c>
      <c r="E190" s="16" t="s">
        <v>460</v>
      </c>
      <c r="F190" s="16"/>
      <c r="G190" s="18" t="s">
        <v>85</v>
      </c>
      <c r="H190" s="28" t="n">
        <v>1</v>
      </c>
      <c r="I190" s="20" t="n">
        <v>1026.71</v>
      </c>
      <c r="J190" s="20" t="n">
        <v>1026.71</v>
      </c>
    </row>
    <row r="191" customFormat="false" ht="24" hidden="false" customHeight="true" outlineLevel="0" collapsed="false">
      <c r="A191" s="39" t="s">
        <v>342</v>
      </c>
      <c r="B191" s="40" t="s">
        <v>454</v>
      </c>
      <c r="C191" s="39" t="s">
        <v>33</v>
      </c>
      <c r="D191" s="39" t="s">
        <v>455</v>
      </c>
      <c r="E191" s="39" t="s">
        <v>345</v>
      </c>
      <c r="F191" s="39"/>
      <c r="G191" s="41" t="s">
        <v>338</v>
      </c>
      <c r="H191" s="42" t="n">
        <v>3.75</v>
      </c>
      <c r="I191" s="43" t="n">
        <v>21.1</v>
      </c>
      <c r="J191" s="43" t="n">
        <v>79.12</v>
      </c>
    </row>
    <row r="192" customFormat="false" ht="24" hidden="false" customHeight="true" outlineLevel="0" collapsed="false">
      <c r="A192" s="39" t="s">
        <v>342</v>
      </c>
      <c r="B192" s="40" t="s">
        <v>461</v>
      </c>
      <c r="C192" s="39" t="s">
        <v>33</v>
      </c>
      <c r="D192" s="39" t="s">
        <v>462</v>
      </c>
      <c r="E192" s="39" t="s">
        <v>356</v>
      </c>
      <c r="F192" s="39"/>
      <c r="G192" s="41" t="s">
        <v>351</v>
      </c>
      <c r="H192" s="42" t="n">
        <v>0.0106</v>
      </c>
      <c r="I192" s="43" t="n">
        <v>83.58</v>
      </c>
      <c r="J192" s="43" t="n">
        <v>0.88</v>
      </c>
    </row>
    <row r="193" customFormat="false" ht="26" hidden="false" customHeight="true" outlineLevel="0" collapsed="false">
      <c r="A193" s="39" t="s">
        <v>342</v>
      </c>
      <c r="B193" s="40" t="s">
        <v>463</v>
      </c>
      <c r="C193" s="39" t="s">
        <v>33</v>
      </c>
      <c r="D193" s="39" t="s">
        <v>464</v>
      </c>
      <c r="E193" s="39" t="s">
        <v>356</v>
      </c>
      <c r="F193" s="39"/>
      <c r="G193" s="41" t="s">
        <v>85</v>
      </c>
      <c r="H193" s="42" t="n">
        <v>1</v>
      </c>
      <c r="I193" s="43" t="n">
        <v>227.9</v>
      </c>
      <c r="J193" s="43" t="n">
        <v>227.9</v>
      </c>
    </row>
    <row r="194" customFormat="false" ht="24" hidden="false" customHeight="true" outlineLevel="0" collapsed="false">
      <c r="A194" s="39" t="s">
        <v>342</v>
      </c>
      <c r="B194" s="40" t="s">
        <v>465</v>
      </c>
      <c r="C194" s="39" t="s">
        <v>33</v>
      </c>
      <c r="D194" s="39" t="s">
        <v>466</v>
      </c>
      <c r="E194" s="39" t="s">
        <v>356</v>
      </c>
      <c r="F194" s="39"/>
      <c r="G194" s="41" t="s">
        <v>376</v>
      </c>
      <c r="H194" s="42" t="n">
        <v>1.72</v>
      </c>
      <c r="I194" s="43" t="n">
        <v>0.96</v>
      </c>
      <c r="J194" s="43" t="n">
        <v>1.65</v>
      </c>
    </row>
    <row r="195" customFormat="false" ht="24" hidden="false" customHeight="true" outlineLevel="0" collapsed="false">
      <c r="A195" s="39" t="s">
        <v>342</v>
      </c>
      <c r="B195" s="40" t="s">
        <v>467</v>
      </c>
      <c r="C195" s="39" t="s">
        <v>33</v>
      </c>
      <c r="D195" s="39" t="s">
        <v>468</v>
      </c>
      <c r="E195" s="39" t="s">
        <v>345</v>
      </c>
      <c r="F195" s="39"/>
      <c r="G195" s="41" t="s">
        <v>338</v>
      </c>
      <c r="H195" s="42" t="n">
        <v>3.75</v>
      </c>
      <c r="I195" s="43" t="n">
        <v>26.86</v>
      </c>
      <c r="J195" s="43" t="n">
        <v>100.72</v>
      </c>
    </row>
    <row r="196" customFormat="false" ht="24" hidden="false" customHeight="true" outlineLevel="0" collapsed="false">
      <c r="A196" s="39" t="s">
        <v>342</v>
      </c>
      <c r="B196" s="40" t="s">
        <v>440</v>
      </c>
      <c r="C196" s="39" t="s">
        <v>33</v>
      </c>
      <c r="D196" s="39" t="s">
        <v>441</v>
      </c>
      <c r="E196" s="39" t="s">
        <v>356</v>
      </c>
      <c r="F196" s="39"/>
      <c r="G196" s="41" t="s">
        <v>376</v>
      </c>
      <c r="H196" s="42" t="n">
        <v>1.72</v>
      </c>
      <c r="I196" s="43" t="n">
        <v>0.71</v>
      </c>
      <c r="J196" s="43" t="n">
        <v>1.22</v>
      </c>
    </row>
    <row r="197" customFormat="false" ht="24" hidden="false" customHeight="true" outlineLevel="0" collapsed="false">
      <c r="A197" s="39" t="s">
        <v>342</v>
      </c>
      <c r="B197" s="40" t="s">
        <v>469</v>
      </c>
      <c r="C197" s="39" t="s">
        <v>33</v>
      </c>
      <c r="D197" s="39" t="s">
        <v>470</v>
      </c>
      <c r="E197" s="39" t="s">
        <v>356</v>
      </c>
      <c r="F197" s="39"/>
      <c r="G197" s="41" t="s">
        <v>85</v>
      </c>
      <c r="H197" s="42" t="n">
        <v>3</v>
      </c>
      <c r="I197" s="43" t="n">
        <v>20.86</v>
      </c>
      <c r="J197" s="43" t="n">
        <v>62.58</v>
      </c>
    </row>
    <row r="198" customFormat="false" ht="24" hidden="false" customHeight="true" outlineLevel="0" collapsed="false">
      <c r="A198" s="39" t="s">
        <v>342</v>
      </c>
      <c r="B198" s="40" t="s">
        <v>471</v>
      </c>
      <c r="C198" s="39" t="s">
        <v>33</v>
      </c>
      <c r="D198" s="39" t="s">
        <v>472</v>
      </c>
      <c r="E198" s="39" t="s">
        <v>356</v>
      </c>
      <c r="F198" s="39"/>
      <c r="G198" s="41" t="s">
        <v>85</v>
      </c>
      <c r="H198" s="42" t="n">
        <v>1</v>
      </c>
      <c r="I198" s="43" t="n">
        <v>58.69</v>
      </c>
      <c r="J198" s="43" t="n">
        <v>58.69</v>
      </c>
    </row>
    <row r="199" customFormat="false" ht="26" hidden="false" customHeight="true" outlineLevel="0" collapsed="false">
      <c r="A199" s="39" t="s">
        <v>342</v>
      </c>
      <c r="B199" s="40" t="s">
        <v>473</v>
      </c>
      <c r="C199" s="39" t="s">
        <v>33</v>
      </c>
      <c r="D199" s="39" t="s">
        <v>474</v>
      </c>
      <c r="E199" s="39" t="s">
        <v>356</v>
      </c>
      <c r="F199" s="39"/>
      <c r="G199" s="41" t="s">
        <v>85</v>
      </c>
      <c r="H199" s="42" t="n">
        <v>2</v>
      </c>
      <c r="I199" s="43" t="n">
        <v>71.2</v>
      </c>
      <c r="J199" s="43" t="n">
        <v>142.4</v>
      </c>
    </row>
    <row r="200" customFormat="false" ht="24" hidden="false" customHeight="true" outlineLevel="0" collapsed="false">
      <c r="A200" s="39" t="s">
        <v>342</v>
      </c>
      <c r="B200" s="40" t="s">
        <v>475</v>
      </c>
      <c r="C200" s="39" t="s">
        <v>33</v>
      </c>
      <c r="D200" s="39" t="s">
        <v>476</v>
      </c>
      <c r="E200" s="39" t="s">
        <v>356</v>
      </c>
      <c r="F200" s="39"/>
      <c r="G200" s="41" t="s">
        <v>85</v>
      </c>
      <c r="H200" s="42" t="n">
        <v>8</v>
      </c>
      <c r="I200" s="43" t="n">
        <v>0.34</v>
      </c>
      <c r="J200" s="43" t="n">
        <v>2.72</v>
      </c>
    </row>
    <row r="201" customFormat="false" ht="24" hidden="false" customHeight="true" outlineLevel="0" collapsed="false">
      <c r="A201" s="39" t="s">
        <v>342</v>
      </c>
      <c r="B201" s="40" t="s">
        <v>477</v>
      </c>
      <c r="C201" s="39" t="s">
        <v>33</v>
      </c>
      <c r="D201" s="39" t="s">
        <v>478</v>
      </c>
      <c r="E201" s="39" t="s">
        <v>356</v>
      </c>
      <c r="F201" s="39"/>
      <c r="G201" s="41" t="s">
        <v>85</v>
      </c>
      <c r="H201" s="42" t="n">
        <v>1</v>
      </c>
      <c r="I201" s="43" t="n">
        <v>268.91</v>
      </c>
      <c r="J201" s="43" t="n">
        <v>268.91</v>
      </c>
    </row>
    <row r="202" customFormat="false" ht="24" hidden="false" customHeight="true" outlineLevel="0" collapsed="false">
      <c r="A202" s="39" t="s">
        <v>342</v>
      </c>
      <c r="B202" s="40" t="s">
        <v>479</v>
      </c>
      <c r="C202" s="39" t="s">
        <v>33</v>
      </c>
      <c r="D202" s="39" t="s">
        <v>480</v>
      </c>
      <c r="E202" s="39" t="s">
        <v>356</v>
      </c>
      <c r="F202" s="39"/>
      <c r="G202" s="41" t="s">
        <v>376</v>
      </c>
      <c r="H202" s="42" t="n">
        <v>0.2</v>
      </c>
      <c r="I202" s="43" t="n">
        <v>17</v>
      </c>
      <c r="J202" s="43" t="n">
        <v>3.4</v>
      </c>
    </row>
    <row r="203" customFormat="false" ht="24" hidden="false" customHeight="true" outlineLevel="0" collapsed="false">
      <c r="A203" s="39" t="s">
        <v>342</v>
      </c>
      <c r="B203" s="40" t="s">
        <v>481</v>
      </c>
      <c r="C203" s="39" t="s">
        <v>33</v>
      </c>
      <c r="D203" s="39" t="s">
        <v>482</v>
      </c>
      <c r="E203" s="39" t="s">
        <v>356</v>
      </c>
      <c r="F203" s="39"/>
      <c r="G203" s="41" t="s">
        <v>85</v>
      </c>
      <c r="H203" s="42" t="n">
        <v>6</v>
      </c>
      <c r="I203" s="43" t="n">
        <v>1.76</v>
      </c>
      <c r="J203" s="43" t="n">
        <v>10.56</v>
      </c>
    </row>
    <row r="204" customFormat="false" ht="24" hidden="false" customHeight="true" outlineLevel="0" collapsed="false">
      <c r="A204" s="39" t="s">
        <v>342</v>
      </c>
      <c r="B204" s="40" t="s">
        <v>343</v>
      </c>
      <c r="C204" s="39" t="s">
        <v>33</v>
      </c>
      <c r="D204" s="39" t="s">
        <v>344</v>
      </c>
      <c r="E204" s="39" t="s">
        <v>345</v>
      </c>
      <c r="F204" s="39"/>
      <c r="G204" s="41" t="s">
        <v>338</v>
      </c>
      <c r="H204" s="42" t="n">
        <v>1.4</v>
      </c>
      <c r="I204" s="43" t="n">
        <v>26.86</v>
      </c>
      <c r="J204" s="43" t="n">
        <v>37.6</v>
      </c>
    </row>
    <row r="205" customFormat="false" ht="24" hidden="false" customHeight="true" outlineLevel="0" collapsed="false">
      <c r="A205" s="39" t="s">
        <v>342</v>
      </c>
      <c r="B205" s="40" t="s">
        <v>346</v>
      </c>
      <c r="C205" s="39" t="s">
        <v>33</v>
      </c>
      <c r="D205" s="39" t="s">
        <v>347</v>
      </c>
      <c r="E205" s="39" t="s">
        <v>345</v>
      </c>
      <c r="F205" s="39"/>
      <c r="G205" s="41" t="s">
        <v>338</v>
      </c>
      <c r="H205" s="42" t="n">
        <v>1.4</v>
      </c>
      <c r="I205" s="43" t="n">
        <v>20.26</v>
      </c>
      <c r="J205" s="43" t="n">
        <v>28.36</v>
      </c>
    </row>
    <row r="206" customFormat="false" ht="18" hidden="false" customHeight="false" outlineLevel="0" collapsed="false">
      <c r="A206" s="34"/>
      <c r="B206" s="34"/>
      <c r="C206" s="34"/>
      <c r="D206" s="34"/>
      <c r="E206" s="35" t="s">
        <v>323</v>
      </c>
      <c r="F206" s="36" t="n">
        <v>114.3149474</v>
      </c>
      <c r="G206" s="35" t="s">
        <v>324</v>
      </c>
      <c r="H206" s="36" t="n">
        <v>131.49</v>
      </c>
      <c r="I206" s="35" t="s">
        <v>325</v>
      </c>
      <c r="J206" s="36" t="n">
        <v>245.8</v>
      </c>
    </row>
    <row r="207" customFormat="false" ht="18" hidden="false" customHeight="true" outlineLevel="0" collapsed="false">
      <c r="A207" s="34"/>
      <c r="B207" s="34"/>
      <c r="C207" s="34"/>
      <c r="D207" s="34"/>
      <c r="E207" s="35" t="s">
        <v>326</v>
      </c>
      <c r="F207" s="36" t="n">
        <v>221.56</v>
      </c>
      <c r="G207" s="34"/>
      <c r="H207" s="37" t="s">
        <v>327</v>
      </c>
      <c r="I207" s="37"/>
      <c r="J207" s="36" t="n">
        <v>1248.27</v>
      </c>
    </row>
    <row r="208" customFormat="false" ht="1" hidden="false" customHeight="true" outlineLevel="0" collapsed="false">
      <c r="A208" s="38"/>
      <c r="B208" s="38"/>
      <c r="C208" s="38"/>
      <c r="D208" s="38"/>
      <c r="E208" s="38"/>
      <c r="F208" s="38"/>
      <c r="G208" s="38"/>
      <c r="H208" s="38"/>
      <c r="I208" s="38"/>
      <c r="J208" s="38"/>
    </row>
    <row r="209" customFormat="false" ht="18" hidden="false" customHeight="true" outlineLevel="0" collapsed="false">
      <c r="A209" s="10" t="s">
        <v>97</v>
      </c>
      <c r="B209" s="11" t="s">
        <v>9</v>
      </c>
      <c r="C209" s="10" t="s">
        <v>10</v>
      </c>
      <c r="D209" s="10" t="s">
        <v>11</v>
      </c>
      <c r="E209" s="10" t="s">
        <v>310</v>
      </c>
      <c r="F209" s="10"/>
      <c r="G209" s="12" t="s">
        <v>12</v>
      </c>
      <c r="H209" s="11" t="s">
        <v>13</v>
      </c>
      <c r="I209" s="11" t="s">
        <v>14</v>
      </c>
      <c r="J209" s="11" t="s">
        <v>16</v>
      </c>
    </row>
    <row r="210" customFormat="false" ht="26" hidden="false" customHeight="true" outlineLevel="0" collapsed="false">
      <c r="A210" s="16" t="s">
        <v>311</v>
      </c>
      <c r="B210" s="17" t="s">
        <v>98</v>
      </c>
      <c r="C210" s="16" t="s">
        <v>28</v>
      </c>
      <c r="D210" s="16" t="s">
        <v>99</v>
      </c>
      <c r="E210" s="16" t="s">
        <v>483</v>
      </c>
      <c r="F210" s="16"/>
      <c r="G210" s="18" t="s">
        <v>85</v>
      </c>
      <c r="H210" s="28" t="n">
        <v>1</v>
      </c>
      <c r="I210" s="20" t="n">
        <v>108.26</v>
      </c>
      <c r="J210" s="20" t="n">
        <v>108.26</v>
      </c>
    </row>
    <row r="211" customFormat="false" ht="26" hidden="false" customHeight="true" outlineLevel="0" collapsed="false">
      <c r="A211" s="29" t="s">
        <v>313</v>
      </c>
      <c r="B211" s="30" t="s">
        <v>484</v>
      </c>
      <c r="C211" s="29" t="s">
        <v>28</v>
      </c>
      <c r="D211" s="29" t="s">
        <v>485</v>
      </c>
      <c r="E211" s="29" t="s">
        <v>316</v>
      </c>
      <c r="F211" s="29"/>
      <c r="G211" s="31" t="s">
        <v>338</v>
      </c>
      <c r="H211" s="32" t="n">
        <v>0.2633</v>
      </c>
      <c r="I211" s="33" t="n">
        <v>22.64</v>
      </c>
      <c r="J211" s="33" t="n">
        <v>5.96</v>
      </c>
    </row>
    <row r="212" customFormat="false" ht="26" hidden="false" customHeight="true" outlineLevel="0" collapsed="false">
      <c r="A212" s="29" t="s">
        <v>313</v>
      </c>
      <c r="B212" s="30" t="s">
        <v>486</v>
      </c>
      <c r="C212" s="29" t="s">
        <v>28</v>
      </c>
      <c r="D212" s="29" t="s">
        <v>487</v>
      </c>
      <c r="E212" s="29" t="s">
        <v>316</v>
      </c>
      <c r="F212" s="29"/>
      <c r="G212" s="31" t="s">
        <v>338</v>
      </c>
      <c r="H212" s="32" t="n">
        <v>0.2633</v>
      </c>
      <c r="I212" s="33" t="n">
        <v>28.12</v>
      </c>
      <c r="J212" s="33" t="n">
        <v>7.4</v>
      </c>
    </row>
    <row r="213" customFormat="false" ht="24" hidden="false" customHeight="true" outlineLevel="0" collapsed="false">
      <c r="A213" s="39" t="s">
        <v>342</v>
      </c>
      <c r="B213" s="40" t="s">
        <v>488</v>
      </c>
      <c r="C213" s="39" t="s">
        <v>28</v>
      </c>
      <c r="D213" s="39" t="s">
        <v>489</v>
      </c>
      <c r="E213" s="39" t="s">
        <v>356</v>
      </c>
      <c r="F213" s="39"/>
      <c r="G213" s="41" t="s">
        <v>85</v>
      </c>
      <c r="H213" s="42" t="n">
        <v>0.0192</v>
      </c>
      <c r="I213" s="43" t="n">
        <v>14.2</v>
      </c>
      <c r="J213" s="43" t="n">
        <v>0.27</v>
      </c>
    </row>
    <row r="214" customFormat="false" ht="26" hidden="false" customHeight="true" outlineLevel="0" collapsed="false">
      <c r="A214" s="39" t="s">
        <v>342</v>
      </c>
      <c r="B214" s="40" t="s">
        <v>490</v>
      </c>
      <c r="C214" s="39" t="s">
        <v>28</v>
      </c>
      <c r="D214" s="39" t="s">
        <v>491</v>
      </c>
      <c r="E214" s="39" t="s">
        <v>356</v>
      </c>
      <c r="F214" s="39"/>
      <c r="G214" s="41" t="s">
        <v>85</v>
      </c>
      <c r="H214" s="42" t="n">
        <v>1</v>
      </c>
      <c r="I214" s="43" t="n">
        <v>94.63</v>
      </c>
      <c r="J214" s="43" t="n">
        <v>94.63</v>
      </c>
    </row>
    <row r="215" customFormat="false" ht="18" hidden="false" customHeight="false" outlineLevel="0" collapsed="false">
      <c r="A215" s="34"/>
      <c r="B215" s="34"/>
      <c r="C215" s="34"/>
      <c r="D215" s="34"/>
      <c r="E215" s="35" t="s">
        <v>323</v>
      </c>
      <c r="F215" s="36" t="n">
        <v>4.4367965770626</v>
      </c>
      <c r="G215" s="35" t="s">
        <v>324</v>
      </c>
      <c r="H215" s="36" t="n">
        <v>5.1</v>
      </c>
      <c r="I215" s="35" t="s">
        <v>325</v>
      </c>
      <c r="J215" s="36" t="n">
        <v>9.54</v>
      </c>
    </row>
    <row r="216" customFormat="false" ht="18" hidden="false" customHeight="true" outlineLevel="0" collapsed="false">
      <c r="A216" s="34"/>
      <c r="B216" s="34"/>
      <c r="C216" s="34"/>
      <c r="D216" s="34"/>
      <c r="E216" s="35" t="s">
        <v>326</v>
      </c>
      <c r="F216" s="36" t="n">
        <v>23.36</v>
      </c>
      <c r="G216" s="34"/>
      <c r="H216" s="37" t="s">
        <v>327</v>
      </c>
      <c r="I216" s="37"/>
      <c r="J216" s="36" t="n">
        <v>131.62</v>
      </c>
    </row>
    <row r="217" customFormat="false" ht="1" hidden="false" customHeight="true" outlineLevel="0" collapsed="false">
      <c r="A217" s="38"/>
      <c r="B217" s="38"/>
      <c r="C217" s="38"/>
      <c r="D217" s="38"/>
      <c r="E217" s="38"/>
      <c r="F217" s="38"/>
      <c r="G217" s="38"/>
      <c r="H217" s="38"/>
      <c r="I217" s="38"/>
      <c r="J217" s="38"/>
    </row>
    <row r="218" customFormat="false" ht="18" hidden="false" customHeight="true" outlineLevel="0" collapsed="false">
      <c r="A218" s="10" t="s">
        <v>100</v>
      </c>
      <c r="B218" s="11" t="s">
        <v>9</v>
      </c>
      <c r="C218" s="10" t="s">
        <v>10</v>
      </c>
      <c r="D218" s="10" t="s">
        <v>11</v>
      </c>
      <c r="E218" s="10" t="s">
        <v>310</v>
      </c>
      <c r="F218" s="10"/>
      <c r="G218" s="12" t="s">
        <v>12</v>
      </c>
      <c r="H218" s="11" t="s">
        <v>13</v>
      </c>
      <c r="I218" s="11" t="s">
        <v>14</v>
      </c>
      <c r="J218" s="11" t="s">
        <v>16</v>
      </c>
    </row>
    <row r="219" customFormat="false" ht="39" hidden="false" customHeight="true" outlineLevel="0" collapsed="false">
      <c r="A219" s="16" t="s">
        <v>311</v>
      </c>
      <c r="B219" s="17" t="s">
        <v>101</v>
      </c>
      <c r="C219" s="16" t="s">
        <v>21</v>
      </c>
      <c r="D219" s="16" t="s">
        <v>102</v>
      </c>
      <c r="E219" s="16" t="s">
        <v>483</v>
      </c>
      <c r="F219" s="16"/>
      <c r="G219" s="18" t="s">
        <v>103</v>
      </c>
      <c r="H219" s="28" t="n">
        <v>1</v>
      </c>
      <c r="I219" s="20" t="n">
        <v>33.4</v>
      </c>
      <c r="J219" s="20" t="n">
        <v>33.4</v>
      </c>
    </row>
    <row r="220" customFormat="false" ht="52" hidden="false" customHeight="true" outlineLevel="0" collapsed="false">
      <c r="A220" s="29" t="s">
        <v>313</v>
      </c>
      <c r="B220" s="30" t="s">
        <v>492</v>
      </c>
      <c r="C220" s="29" t="s">
        <v>28</v>
      </c>
      <c r="D220" s="29" t="s">
        <v>493</v>
      </c>
      <c r="E220" s="29" t="s">
        <v>483</v>
      </c>
      <c r="F220" s="29"/>
      <c r="G220" s="31" t="s">
        <v>85</v>
      </c>
      <c r="H220" s="32" t="n">
        <v>0.0027</v>
      </c>
      <c r="I220" s="33" t="n">
        <v>7.99</v>
      </c>
      <c r="J220" s="33" t="n">
        <v>0.02</v>
      </c>
    </row>
    <row r="221" customFormat="false" ht="26" hidden="false" customHeight="true" outlineLevel="0" collapsed="false">
      <c r="A221" s="29" t="s">
        <v>313</v>
      </c>
      <c r="B221" s="30" t="s">
        <v>494</v>
      </c>
      <c r="C221" s="29" t="s">
        <v>28</v>
      </c>
      <c r="D221" s="29" t="s">
        <v>495</v>
      </c>
      <c r="E221" s="29" t="s">
        <v>483</v>
      </c>
      <c r="F221" s="29"/>
      <c r="G221" s="31" t="s">
        <v>103</v>
      </c>
      <c r="H221" s="32" t="n">
        <v>1</v>
      </c>
      <c r="I221" s="33" t="n">
        <v>15.58</v>
      </c>
      <c r="J221" s="33" t="n">
        <v>15.58</v>
      </c>
    </row>
    <row r="222" customFormat="false" ht="39" hidden="false" customHeight="true" outlineLevel="0" collapsed="false">
      <c r="A222" s="29" t="s">
        <v>313</v>
      </c>
      <c r="B222" s="30" t="s">
        <v>496</v>
      </c>
      <c r="C222" s="29" t="s">
        <v>28</v>
      </c>
      <c r="D222" s="29" t="s">
        <v>497</v>
      </c>
      <c r="E222" s="29" t="s">
        <v>483</v>
      </c>
      <c r="F222" s="29"/>
      <c r="G222" s="31" t="s">
        <v>85</v>
      </c>
      <c r="H222" s="32" t="n">
        <v>0.1743</v>
      </c>
      <c r="I222" s="33" t="n">
        <v>12.73</v>
      </c>
      <c r="J222" s="33" t="n">
        <v>2.21</v>
      </c>
    </row>
    <row r="223" customFormat="false" ht="39" hidden="false" customHeight="true" outlineLevel="0" collapsed="false">
      <c r="A223" s="29" t="s">
        <v>313</v>
      </c>
      <c r="B223" s="30" t="s">
        <v>498</v>
      </c>
      <c r="C223" s="29" t="s">
        <v>28</v>
      </c>
      <c r="D223" s="29" t="s">
        <v>499</v>
      </c>
      <c r="E223" s="29" t="s">
        <v>483</v>
      </c>
      <c r="F223" s="29"/>
      <c r="G223" s="31" t="s">
        <v>85</v>
      </c>
      <c r="H223" s="32" t="n">
        <v>0.0451</v>
      </c>
      <c r="I223" s="33" t="n">
        <v>12.78</v>
      </c>
      <c r="J223" s="33" t="n">
        <v>0.57</v>
      </c>
    </row>
    <row r="224" customFormat="false" ht="26" hidden="false" customHeight="true" outlineLevel="0" collapsed="false">
      <c r="A224" s="29" t="s">
        <v>313</v>
      </c>
      <c r="B224" s="30" t="s">
        <v>500</v>
      </c>
      <c r="C224" s="29" t="s">
        <v>28</v>
      </c>
      <c r="D224" s="29" t="s">
        <v>501</v>
      </c>
      <c r="E224" s="29" t="s">
        <v>483</v>
      </c>
      <c r="F224" s="29"/>
      <c r="G224" s="31" t="s">
        <v>85</v>
      </c>
      <c r="H224" s="32" t="n">
        <v>0.124</v>
      </c>
      <c r="I224" s="33" t="n">
        <v>9.36</v>
      </c>
      <c r="J224" s="33" t="n">
        <v>1.16</v>
      </c>
    </row>
    <row r="225" customFormat="false" ht="26" hidden="false" customHeight="true" outlineLevel="0" collapsed="false">
      <c r="A225" s="29" t="s">
        <v>313</v>
      </c>
      <c r="B225" s="30" t="s">
        <v>502</v>
      </c>
      <c r="C225" s="29" t="s">
        <v>28</v>
      </c>
      <c r="D225" s="29" t="s">
        <v>503</v>
      </c>
      <c r="E225" s="29" t="s">
        <v>483</v>
      </c>
      <c r="F225" s="29"/>
      <c r="G225" s="31" t="s">
        <v>85</v>
      </c>
      <c r="H225" s="32" t="n">
        <v>0.1156</v>
      </c>
      <c r="I225" s="33" t="n">
        <v>30.08</v>
      </c>
      <c r="J225" s="33" t="n">
        <v>3.47</v>
      </c>
    </row>
    <row r="226" customFormat="false" ht="52" hidden="false" customHeight="true" outlineLevel="0" collapsed="false">
      <c r="A226" s="29" t="s">
        <v>313</v>
      </c>
      <c r="B226" s="30" t="s">
        <v>504</v>
      </c>
      <c r="C226" s="29" t="s">
        <v>28</v>
      </c>
      <c r="D226" s="29" t="s">
        <v>505</v>
      </c>
      <c r="E226" s="29" t="s">
        <v>483</v>
      </c>
      <c r="F226" s="29"/>
      <c r="G226" s="31" t="s">
        <v>85</v>
      </c>
      <c r="H226" s="32" t="n">
        <v>0.0567</v>
      </c>
      <c r="I226" s="33" t="n">
        <v>10.87</v>
      </c>
      <c r="J226" s="33" t="n">
        <v>0.61</v>
      </c>
    </row>
    <row r="227" customFormat="false" ht="52" hidden="false" customHeight="true" outlineLevel="0" collapsed="false">
      <c r="A227" s="29" t="s">
        <v>313</v>
      </c>
      <c r="B227" s="30" t="s">
        <v>506</v>
      </c>
      <c r="C227" s="29" t="s">
        <v>28</v>
      </c>
      <c r="D227" s="29" t="s">
        <v>507</v>
      </c>
      <c r="E227" s="29" t="s">
        <v>483</v>
      </c>
      <c r="F227" s="29"/>
      <c r="G227" s="31" t="s">
        <v>85</v>
      </c>
      <c r="H227" s="32" t="n">
        <v>0.0289</v>
      </c>
      <c r="I227" s="33" t="n">
        <v>8.33</v>
      </c>
      <c r="J227" s="33" t="n">
        <v>0.24</v>
      </c>
    </row>
    <row r="228" customFormat="false" ht="26" hidden="false" customHeight="true" outlineLevel="0" collapsed="false">
      <c r="A228" s="29" t="s">
        <v>313</v>
      </c>
      <c r="B228" s="30" t="s">
        <v>508</v>
      </c>
      <c r="C228" s="29" t="s">
        <v>28</v>
      </c>
      <c r="D228" s="29" t="s">
        <v>509</v>
      </c>
      <c r="E228" s="29" t="s">
        <v>483</v>
      </c>
      <c r="F228" s="29"/>
      <c r="G228" s="31" t="s">
        <v>85</v>
      </c>
      <c r="H228" s="32" t="n">
        <v>0.3853</v>
      </c>
      <c r="I228" s="33" t="n">
        <v>18.58</v>
      </c>
      <c r="J228" s="33" t="n">
        <v>7.15</v>
      </c>
    </row>
    <row r="229" customFormat="false" ht="39" hidden="false" customHeight="true" outlineLevel="0" collapsed="false">
      <c r="A229" s="29" t="s">
        <v>313</v>
      </c>
      <c r="B229" s="30" t="s">
        <v>510</v>
      </c>
      <c r="C229" s="29" t="s">
        <v>28</v>
      </c>
      <c r="D229" s="29" t="s">
        <v>511</v>
      </c>
      <c r="E229" s="29" t="s">
        <v>483</v>
      </c>
      <c r="F229" s="29"/>
      <c r="G229" s="31" t="s">
        <v>85</v>
      </c>
      <c r="H229" s="32" t="n">
        <v>0.0393</v>
      </c>
      <c r="I229" s="33" t="n">
        <v>28.47</v>
      </c>
      <c r="J229" s="33" t="n">
        <v>1.11</v>
      </c>
    </row>
    <row r="230" customFormat="false" ht="26" hidden="false" customHeight="true" outlineLevel="0" collapsed="false">
      <c r="A230" s="29" t="s">
        <v>313</v>
      </c>
      <c r="B230" s="30" t="s">
        <v>512</v>
      </c>
      <c r="C230" s="29" t="s">
        <v>28</v>
      </c>
      <c r="D230" s="29" t="s">
        <v>513</v>
      </c>
      <c r="E230" s="29" t="s">
        <v>483</v>
      </c>
      <c r="F230" s="29"/>
      <c r="G230" s="31" t="s">
        <v>85</v>
      </c>
      <c r="H230" s="32" t="n">
        <v>0.0365</v>
      </c>
      <c r="I230" s="33" t="n">
        <v>3.59</v>
      </c>
      <c r="J230" s="33" t="n">
        <v>0.13</v>
      </c>
    </row>
    <row r="231" customFormat="false" ht="52" hidden="false" customHeight="true" outlineLevel="0" collapsed="false">
      <c r="A231" s="29" t="s">
        <v>313</v>
      </c>
      <c r="B231" s="30" t="s">
        <v>514</v>
      </c>
      <c r="C231" s="29" t="s">
        <v>28</v>
      </c>
      <c r="D231" s="29" t="s">
        <v>515</v>
      </c>
      <c r="E231" s="29" t="s">
        <v>483</v>
      </c>
      <c r="F231" s="29"/>
      <c r="G231" s="31" t="s">
        <v>103</v>
      </c>
      <c r="H231" s="32" t="n">
        <v>0.0448</v>
      </c>
      <c r="I231" s="33" t="n">
        <v>25.18</v>
      </c>
      <c r="J231" s="33" t="n">
        <v>1.12</v>
      </c>
    </row>
    <row r="232" customFormat="false" ht="26" hidden="false" customHeight="true" outlineLevel="0" collapsed="false">
      <c r="A232" s="29" t="s">
        <v>313</v>
      </c>
      <c r="B232" s="30" t="s">
        <v>516</v>
      </c>
      <c r="C232" s="29" t="s">
        <v>28</v>
      </c>
      <c r="D232" s="29" t="s">
        <v>517</v>
      </c>
      <c r="E232" s="29" t="s">
        <v>483</v>
      </c>
      <c r="F232" s="29"/>
      <c r="G232" s="31" t="s">
        <v>85</v>
      </c>
      <c r="H232" s="32" t="n">
        <v>0.003</v>
      </c>
      <c r="I232" s="33" t="n">
        <v>10.8</v>
      </c>
      <c r="J232" s="33" t="n">
        <v>0.03</v>
      </c>
    </row>
    <row r="233" customFormat="false" ht="18" hidden="false" customHeight="false" outlineLevel="0" collapsed="false">
      <c r="A233" s="34"/>
      <c r="B233" s="34"/>
      <c r="C233" s="34"/>
      <c r="D233" s="34"/>
      <c r="E233" s="35" t="s">
        <v>323</v>
      </c>
      <c r="F233" s="36" t="n">
        <v>2.59045670170217</v>
      </c>
      <c r="G233" s="35" t="s">
        <v>324</v>
      </c>
      <c r="H233" s="36" t="n">
        <v>2.98</v>
      </c>
      <c r="I233" s="35" t="s">
        <v>325</v>
      </c>
      <c r="J233" s="36" t="n">
        <v>5.57</v>
      </c>
    </row>
    <row r="234" customFormat="false" ht="18" hidden="false" customHeight="true" outlineLevel="0" collapsed="false">
      <c r="A234" s="34"/>
      <c r="B234" s="34"/>
      <c r="C234" s="34"/>
      <c r="D234" s="34"/>
      <c r="E234" s="35" t="s">
        <v>326</v>
      </c>
      <c r="F234" s="36" t="n">
        <v>7.2</v>
      </c>
      <c r="G234" s="34"/>
      <c r="H234" s="37" t="s">
        <v>327</v>
      </c>
      <c r="I234" s="37"/>
      <c r="J234" s="36" t="n">
        <v>40.6</v>
      </c>
    </row>
    <row r="235" customFormat="false" ht="1" hidden="false" customHeight="true" outlineLevel="0" collapsed="false">
      <c r="A235" s="38"/>
      <c r="B235" s="38"/>
      <c r="C235" s="38"/>
      <c r="D235" s="38"/>
      <c r="E235" s="38"/>
      <c r="F235" s="38"/>
      <c r="G235" s="38"/>
      <c r="H235" s="38"/>
      <c r="I235" s="38"/>
      <c r="J235" s="38"/>
    </row>
    <row r="236" customFormat="false" ht="18" hidden="false" customHeight="true" outlineLevel="0" collapsed="false">
      <c r="A236" s="10" t="s">
        <v>104</v>
      </c>
      <c r="B236" s="11" t="s">
        <v>9</v>
      </c>
      <c r="C236" s="10" t="s">
        <v>10</v>
      </c>
      <c r="D236" s="10" t="s">
        <v>11</v>
      </c>
      <c r="E236" s="10" t="s">
        <v>310</v>
      </c>
      <c r="F236" s="10"/>
      <c r="G236" s="12" t="s">
        <v>12</v>
      </c>
      <c r="H236" s="11" t="s">
        <v>13</v>
      </c>
      <c r="I236" s="11" t="s">
        <v>14</v>
      </c>
      <c r="J236" s="11" t="s">
        <v>16</v>
      </c>
    </row>
    <row r="237" customFormat="false" ht="26" hidden="false" customHeight="true" outlineLevel="0" collapsed="false">
      <c r="A237" s="16" t="s">
        <v>311</v>
      </c>
      <c r="B237" s="17" t="s">
        <v>105</v>
      </c>
      <c r="C237" s="16" t="s">
        <v>28</v>
      </c>
      <c r="D237" s="16" t="s">
        <v>106</v>
      </c>
      <c r="E237" s="16" t="s">
        <v>483</v>
      </c>
      <c r="F237" s="16"/>
      <c r="G237" s="18" t="s">
        <v>85</v>
      </c>
      <c r="H237" s="28" t="n">
        <v>1</v>
      </c>
      <c r="I237" s="20" t="n">
        <v>342.01</v>
      </c>
      <c r="J237" s="20" t="n">
        <v>342.01</v>
      </c>
    </row>
    <row r="238" customFormat="false" ht="26" hidden="false" customHeight="true" outlineLevel="0" collapsed="false">
      <c r="A238" s="29" t="s">
        <v>313</v>
      </c>
      <c r="B238" s="30" t="s">
        <v>486</v>
      </c>
      <c r="C238" s="29" t="s">
        <v>28</v>
      </c>
      <c r="D238" s="29" t="s">
        <v>487</v>
      </c>
      <c r="E238" s="29" t="s">
        <v>316</v>
      </c>
      <c r="F238" s="29"/>
      <c r="G238" s="31" t="s">
        <v>338</v>
      </c>
      <c r="H238" s="32" t="n">
        <v>0.463</v>
      </c>
      <c r="I238" s="33" t="n">
        <v>28.12</v>
      </c>
      <c r="J238" s="33" t="n">
        <v>13.01</v>
      </c>
    </row>
    <row r="239" customFormat="false" ht="24" hidden="false" customHeight="true" outlineLevel="0" collapsed="false">
      <c r="A239" s="29" t="s">
        <v>313</v>
      </c>
      <c r="B239" s="30" t="s">
        <v>339</v>
      </c>
      <c r="C239" s="29" t="s">
        <v>28</v>
      </c>
      <c r="D239" s="29" t="s">
        <v>340</v>
      </c>
      <c r="E239" s="29" t="s">
        <v>316</v>
      </c>
      <c r="F239" s="29"/>
      <c r="G239" s="31" t="s">
        <v>338</v>
      </c>
      <c r="H239" s="32" t="n">
        <v>0.1459</v>
      </c>
      <c r="I239" s="33" t="n">
        <v>22.1</v>
      </c>
      <c r="J239" s="33" t="n">
        <v>3.22</v>
      </c>
    </row>
    <row r="240" customFormat="false" ht="24" hidden="false" customHeight="true" outlineLevel="0" collapsed="false">
      <c r="A240" s="39" t="s">
        <v>342</v>
      </c>
      <c r="B240" s="40" t="s">
        <v>518</v>
      </c>
      <c r="C240" s="39" t="s">
        <v>28</v>
      </c>
      <c r="D240" s="39" t="s">
        <v>519</v>
      </c>
      <c r="E240" s="39" t="s">
        <v>356</v>
      </c>
      <c r="F240" s="39"/>
      <c r="G240" s="41" t="s">
        <v>85</v>
      </c>
      <c r="H240" s="42" t="n">
        <v>0.042</v>
      </c>
      <c r="I240" s="43" t="n">
        <v>3.85</v>
      </c>
      <c r="J240" s="43" t="n">
        <v>0.16</v>
      </c>
    </row>
    <row r="241" customFormat="false" ht="39" hidden="false" customHeight="true" outlineLevel="0" collapsed="false">
      <c r="A241" s="39" t="s">
        <v>342</v>
      </c>
      <c r="B241" s="40" t="s">
        <v>520</v>
      </c>
      <c r="C241" s="39" t="s">
        <v>28</v>
      </c>
      <c r="D241" s="39" t="s">
        <v>521</v>
      </c>
      <c r="E241" s="39" t="s">
        <v>356</v>
      </c>
      <c r="F241" s="39"/>
      <c r="G241" s="41" t="s">
        <v>85</v>
      </c>
      <c r="H241" s="42" t="n">
        <v>1</v>
      </c>
      <c r="I241" s="43" t="n">
        <v>325.62</v>
      </c>
      <c r="J241" s="43" t="n">
        <v>325.62</v>
      </c>
    </row>
    <row r="242" customFormat="false" ht="18" hidden="false" customHeight="false" outlineLevel="0" collapsed="false">
      <c r="A242" s="34"/>
      <c r="B242" s="34"/>
      <c r="C242" s="34"/>
      <c r="D242" s="34"/>
      <c r="E242" s="35" t="s">
        <v>323</v>
      </c>
      <c r="F242" s="36" t="n">
        <v>5.45995721328249</v>
      </c>
      <c r="G242" s="35" t="s">
        <v>324</v>
      </c>
      <c r="H242" s="36" t="n">
        <v>6.28</v>
      </c>
      <c r="I242" s="35" t="s">
        <v>325</v>
      </c>
      <c r="J242" s="36" t="n">
        <v>11.74</v>
      </c>
    </row>
    <row r="243" customFormat="false" ht="18" hidden="false" customHeight="true" outlineLevel="0" collapsed="false">
      <c r="A243" s="34"/>
      <c r="B243" s="34"/>
      <c r="C243" s="34"/>
      <c r="D243" s="34"/>
      <c r="E243" s="35" t="s">
        <v>326</v>
      </c>
      <c r="F243" s="36" t="n">
        <v>73.8</v>
      </c>
      <c r="G243" s="34"/>
      <c r="H243" s="37" t="s">
        <v>327</v>
      </c>
      <c r="I243" s="37"/>
      <c r="J243" s="36" t="n">
        <v>415.81</v>
      </c>
    </row>
    <row r="244" customFormat="false" ht="1" hidden="false" customHeight="true" outlineLevel="0" collapsed="false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customFormat="false" ht="18" hidden="false" customHeight="true" outlineLevel="0" collapsed="false">
      <c r="A245" s="10" t="s">
        <v>107</v>
      </c>
      <c r="B245" s="11" t="s">
        <v>9</v>
      </c>
      <c r="C245" s="10" t="s">
        <v>10</v>
      </c>
      <c r="D245" s="10" t="s">
        <v>11</v>
      </c>
      <c r="E245" s="10" t="s">
        <v>310</v>
      </c>
      <c r="F245" s="10"/>
      <c r="G245" s="12" t="s">
        <v>12</v>
      </c>
      <c r="H245" s="11" t="s">
        <v>13</v>
      </c>
      <c r="I245" s="11" t="s">
        <v>14</v>
      </c>
      <c r="J245" s="11" t="s">
        <v>16</v>
      </c>
    </row>
    <row r="246" customFormat="false" ht="39" hidden="false" customHeight="true" outlineLevel="0" collapsed="false">
      <c r="A246" s="16" t="s">
        <v>311</v>
      </c>
      <c r="B246" s="17" t="s">
        <v>108</v>
      </c>
      <c r="C246" s="16" t="s">
        <v>28</v>
      </c>
      <c r="D246" s="16" t="s">
        <v>109</v>
      </c>
      <c r="E246" s="16" t="s">
        <v>483</v>
      </c>
      <c r="F246" s="16"/>
      <c r="G246" s="18" t="s">
        <v>85</v>
      </c>
      <c r="H246" s="28" t="n">
        <v>1</v>
      </c>
      <c r="I246" s="20" t="n">
        <v>129.27</v>
      </c>
      <c r="J246" s="20" t="n">
        <v>129.27</v>
      </c>
    </row>
    <row r="247" customFormat="false" ht="26" hidden="false" customHeight="true" outlineLevel="0" collapsed="false">
      <c r="A247" s="29" t="s">
        <v>313</v>
      </c>
      <c r="B247" s="30" t="s">
        <v>486</v>
      </c>
      <c r="C247" s="29" t="s">
        <v>28</v>
      </c>
      <c r="D247" s="29" t="s">
        <v>487</v>
      </c>
      <c r="E247" s="29" t="s">
        <v>316</v>
      </c>
      <c r="F247" s="29"/>
      <c r="G247" s="31" t="s">
        <v>338</v>
      </c>
      <c r="H247" s="32" t="n">
        <v>0.1667</v>
      </c>
      <c r="I247" s="33" t="n">
        <v>28.12</v>
      </c>
      <c r="J247" s="33" t="n">
        <v>4.68</v>
      </c>
    </row>
    <row r="248" customFormat="false" ht="24" hidden="false" customHeight="true" outlineLevel="0" collapsed="false">
      <c r="A248" s="29" t="s">
        <v>313</v>
      </c>
      <c r="B248" s="30" t="s">
        <v>339</v>
      </c>
      <c r="C248" s="29" t="s">
        <v>28</v>
      </c>
      <c r="D248" s="29" t="s">
        <v>340</v>
      </c>
      <c r="E248" s="29" t="s">
        <v>316</v>
      </c>
      <c r="F248" s="29"/>
      <c r="G248" s="31" t="s">
        <v>338</v>
      </c>
      <c r="H248" s="32" t="n">
        <v>0.0525</v>
      </c>
      <c r="I248" s="33" t="n">
        <v>22.1</v>
      </c>
      <c r="J248" s="33" t="n">
        <v>1.16</v>
      </c>
    </row>
    <row r="249" customFormat="false" ht="24" hidden="false" customHeight="true" outlineLevel="0" collapsed="false">
      <c r="A249" s="39" t="s">
        <v>342</v>
      </c>
      <c r="B249" s="40" t="s">
        <v>518</v>
      </c>
      <c r="C249" s="39" t="s">
        <v>28</v>
      </c>
      <c r="D249" s="39" t="s">
        <v>519</v>
      </c>
      <c r="E249" s="39" t="s">
        <v>356</v>
      </c>
      <c r="F249" s="39"/>
      <c r="G249" s="41" t="s">
        <v>85</v>
      </c>
      <c r="H249" s="42" t="n">
        <v>0.021</v>
      </c>
      <c r="I249" s="43" t="n">
        <v>3.85</v>
      </c>
      <c r="J249" s="43" t="n">
        <v>0.08</v>
      </c>
    </row>
    <row r="250" customFormat="false" ht="39" hidden="false" customHeight="true" outlineLevel="0" collapsed="false">
      <c r="A250" s="39" t="s">
        <v>342</v>
      </c>
      <c r="B250" s="40" t="s">
        <v>522</v>
      </c>
      <c r="C250" s="39" t="s">
        <v>28</v>
      </c>
      <c r="D250" s="39" t="s">
        <v>523</v>
      </c>
      <c r="E250" s="39" t="s">
        <v>356</v>
      </c>
      <c r="F250" s="39"/>
      <c r="G250" s="41" t="s">
        <v>85</v>
      </c>
      <c r="H250" s="42" t="n">
        <v>1</v>
      </c>
      <c r="I250" s="43" t="n">
        <v>123.35</v>
      </c>
      <c r="J250" s="43" t="n">
        <v>123.35</v>
      </c>
    </row>
    <row r="251" customFormat="false" ht="18" hidden="false" customHeight="false" outlineLevel="0" collapsed="false">
      <c r="A251" s="34"/>
      <c r="B251" s="34"/>
      <c r="C251" s="34"/>
      <c r="D251" s="34"/>
      <c r="E251" s="35" t="s">
        <v>323</v>
      </c>
      <c r="F251" s="36" t="n">
        <v>1.96725885964096</v>
      </c>
      <c r="G251" s="35" t="s">
        <v>324</v>
      </c>
      <c r="H251" s="36" t="n">
        <v>2.26</v>
      </c>
      <c r="I251" s="35" t="s">
        <v>325</v>
      </c>
      <c r="J251" s="36" t="n">
        <v>4.23</v>
      </c>
    </row>
    <row r="252" customFormat="false" ht="18" hidden="false" customHeight="true" outlineLevel="0" collapsed="false">
      <c r="A252" s="34"/>
      <c r="B252" s="34"/>
      <c r="C252" s="34"/>
      <c r="D252" s="34"/>
      <c r="E252" s="35" t="s">
        <v>326</v>
      </c>
      <c r="F252" s="36" t="n">
        <v>27.89</v>
      </c>
      <c r="G252" s="34"/>
      <c r="H252" s="37" t="s">
        <v>327</v>
      </c>
      <c r="I252" s="37"/>
      <c r="J252" s="36" t="n">
        <v>157.16</v>
      </c>
    </row>
    <row r="253" customFormat="false" ht="1" hidden="false" customHeight="true" outlineLevel="0" collapsed="false">
      <c r="A253" s="38"/>
      <c r="B253" s="38"/>
      <c r="C253" s="38"/>
      <c r="D253" s="38"/>
      <c r="E253" s="38"/>
      <c r="F253" s="38"/>
      <c r="G253" s="38"/>
      <c r="H253" s="38"/>
      <c r="I253" s="38"/>
      <c r="J253" s="38"/>
    </row>
    <row r="254" customFormat="false" ht="18" hidden="false" customHeight="true" outlineLevel="0" collapsed="false">
      <c r="A254" s="10" t="s">
        <v>110</v>
      </c>
      <c r="B254" s="11" t="s">
        <v>9</v>
      </c>
      <c r="C254" s="10" t="s">
        <v>10</v>
      </c>
      <c r="D254" s="10" t="s">
        <v>11</v>
      </c>
      <c r="E254" s="10" t="s">
        <v>310</v>
      </c>
      <c r="F254" s="10"/>
      <c r="G254" s="12" t="s">
        <v>12</v>
      </c>
      <c r="H254" s="11" t="s">
        <v>13</v>
      </c>
      <c r="I254" s="11" t="s">
        <v>14</v>
      </c>
      <c r="J254" s="11" t="s">
        <v>16</v>
      </c>
    </row>
    <row r="255" customFormat="false" ht="39" hidden="false" customHeight="true" outlineLevel="0" collapsed="false">
      <c r="A255" s="16" t="s">
        <v>311</v>
      </c>
      <c r="B255" s="17" t="s">
        <v>111</v>
      </c>
      <c r="C255" s="16" t="s">
        <v>28</v>
      </c>
      <c r="D255" s="16" t="s">
        <v>112</v>
      </c>
      <c r="E255" s="16" t="s">
        <v>483</v>
      </c>
      <c r="F255" s="16"/>
      <c r="G255" s="18" t="s">
        <v>85</v>
      </c>
      <c r="H255" s="28" t="n">
        <v>1</v>
      </c>
      <c r="I255" s="20" t="n">
        <v>74.55</v>
      </c>
      <c r="J255" s="20" t="n">
        <v>74.55</v>
      </c>
    </row>
    <row r="256" customFormat="false" ht="26" hidden="false" customHeight="true" outlineLevel="0" collapsed="false">
      <c r="A256" s="29" t="s">
        <v>313</v>
      </c>
      <c r="B256" s="30" t="s">
        <v>486</v>
      </c>
      <c r="C256" s="29" t="s">
        <v>28</v>
      </c>
      <c r="D256" s="29" t="s">
        <v>487</v>
      </c>
      <c r="E256" s="29" t="s">
        <v>316</v>
      </c>
      <c r="F256" s="29"/>
      <c r="G256" s="31" t="s">
        <v>338</v>
      </c>
      <c r="H256" s="32" t="n">
        <v>0.174</v>
      </c>
      <c r="I256" s="33" t="n">
        <v>28.12</v>
      </c>
      <c r="J256" s="33" t="n">
        <v>4.89</v>
      </c>
    </row>
    <row r="257" customFormat="false" ht="24" hidden="false" customHeight="true" outlineLevel="0" collapsed="false">
      <c r="A257" s="29" t="s">
        <v>313</v>
      </c>
      <c r="B257" s="30" t="s">
        <v>339</v>
      </c>
      <c r="C257" s="29" t="s">
        <v>28</v>
      </c>
      <c r="D257" s="29" t="s">
        <v>340</v>
      </c>
      <c r="E257" s="29" t="s">
        <v>316</v>
      </c>
      <c r="F257" s="29"/>
      <c r="G257" s="31" t="s">
        <v>338</v>
      </c>
      <c r="H257" s="32" t="n">
        <v>0.0548</v>
      </c>
      <c r="I257" s="33" t="n">
        <v>22.1</v>
      </c>
      <c r="J257" s="33" t="n">
        <v>1.21</v>
      </c>
    </row>
    <row r="258" customFormat="false" ht="24" hidden="false" customHeight="true" outlineLevel="0" collapsed="false">
      <c r="A258" s="39" t="s">
        <v>342</v>
      </c>
      <c r="B258" s="40" t="s">
        <v>518</v>
      </c>
      <c r="C258" s="39" t="s">
        <v>28</v>
      </c>
      <c r="D258" s="39" t="s">
        <v>519</v>
      </c>
      <c r="E258" s="39" t="s">
        <v>356</v>
      </c>
      <c r="F258" s="39"/>
      <c r="G258" s="41" t="s">
        <v>85</v>
      </c>
      <c r="H258" s="42" t="n">
        <v>0.048</v>
      </c>
      <c r="I258" s="43" t="n">
        <v>3.85</v>
      </c>
      <c r="J258" s="43" t="n">
        <v>0.18</v>
      </c>
    </row>
    <row r="259" customFormat="false" ht="26" hidden="false" customHeight="true" outlineLevel="0" collapsed="false">
      <c r="A259" s="39" t="s">
        <v>342</v>
      </c>
      <c r="B259" s="40" t="s">
        <v>524</v>
      </c>
      <c r="C259" s="39" t="s">
        <v>28</v>
      </c>
      <c r="D259" s="39" t="s">
        <v>525</v>
      </c>
      <c r="E259" s="39" t="s">
        <v>356</v>
      </c>
      <c r="F259" s="39"/>
      <c r="G259" s="41" t="s">
        <v>85</v>
      </c>
      <c r="H259" s="42" t="n">
        <v>1</v>
      </c>
      <c r="I259" s="43" t="n">
        <v>68.27</v>
      </c>
      <c r="J259" s="43" t="n">
        <v>68.27</v>
      </c>
    </row>
    <row r="260" customFormat="false" ht="18" hidden="false" customHeight="false" outlineLevel="0" collapsed="false">
      <c r="A260" s="34"/>
      <c r="B260" s="34"/>
      <c r="C260" s="34"/>
      <c r="D260" s="34"/>
      <c r="E260" s="35" t="s">
        <v>323</v>
      </c>
      <c r="F260" s="36" t="n">
        <v>2.05097200260441</v>
      </c>
      <c r="G260" s="35" t="s">
        <v>324</v>
      </c>
      <c r="H260" s="36" t="n">
        <v>2.36</v>
      </c>
      <c r="I260" s="35" t="s">
        <v>325</v>
      </c>
      <c r="J260" s="36" t="n">
        <v>4.41</v>
      </c>
    </row>
    <row r="261" customFormat="false" ht="18" hidden="false" customHeight="true" outlineLevel="0" collapsed="false">
      <c r="A261" s="34"/>
      <c r="B261" s="34"/>
      <c r="C261" s="34"/>
      <c r="D261" s="34"/>
      <c r="E261" s="35" t="s">
        <v>326</v>
      </c>
      <c r="F261" s="36" t="n">
        <v>16.08</v>
      </c>
      <c r="G261" s="34"/>
      <c r="H261" s="37" t="s">
        <v>327</v>
      </c>
      <c r="I261" s="37"/>
      <c r="J261" s="36" t="n">
        <v>90.63</v>
      </c>
    </row>
    <row r="262" customFormat="false" ht="1" hidden="false" customHeight="true" outlineLevel="0" collapsed="false">
      <c r="A262" s="38"/>
      <c r="B262" s="38"/>
      <c r="C262" s="38"/>
      <c r="D262" s="38"/>
      <c r="E262" s="38"/>
      <c r="F262" s="38"/>
      <c r="G262" s="38"/>
      <c r="H262" s="38"/>
      <c r="I262" s="38"/>
      <c r="J262" s="38"/>
    </row>
    <row r="263" customFormat="false" ht="18" hidden="false" customHeight="true" outlineLevel="0" collapsed="false">
      <c r="A263" s="10" t="s">
        <v>113</v>
      </c>
      <c r="B263" s="11" t="s">
        <v>9</v>
      </c>
      <c r="C263" s="10" t="s">
        <v>10</v>
      </c>
      <c r="D263" s="10" t="s">
        <v>11</v>
      </c>
      <c r="E263" s="10" t="s">
        <v>310</v>
      </c>
      <c r="F263" s="10"/>
      <c r="G263" s="12" t="s">
        <v>12</v>
      </c>
      <c r="H263" s="11" t="s">
        <v>13</v>
      </c>
      <c r="I263" s="11" t="s">
        <v>14</v>
      </c>
      <c r="J263" s="11" t="s">
        <v>16</v>
      </c>
    </row>
    <row r="264" customFormat="false" ht="52" hidden="false" customHeight="true" outlineLevel="0" collapsed="false">
      <c r="A264" s="16" t="s">
        <v>311</v>
      </c>
      <c r="B264" s="17" t="s">
        <v>114</v>
      </c>
      <c r="C264" s="16" t="s">
        <v>28</v>
      </c>
      <c r="D264" s="16" t="s">
        <v>115</v>
      </c>
      <c r="E264" s="16" t="s">
        <v>483</v>
      </c>
      <c r="F264" s="16"/>
      <c r="G264" s="18" t="s">
        <v>85</v>
      </c>
      <c r="H264" s="28" t="n">
        <v>1</v>
      </c>
      <c r="I264" s="20" t="n">
        <v>276.68</v>
      </c>
      <c r="J264" s="20" t="n">
        <v>276.68</v>
      </c>
    </row>
    <row r="265" customFormat="false" ht="39" hidden="false" customHeight="true" outlineLevel="0" collapsed="false">
      <c r="A265" s="29" t="s">
        <v>313</v>
      </c>
      <c r="B265" s="30" t="s">
        <v>526</v>
      </c>
      <c r="C265" s="29" t="s">
        <v>28</v>
      </c>
      <c r="D265" s="29" t="s">
        <v>527</v>
      </c>
      <c r="E265" s="29" t="s">
        <v>483</v>
      </c>
      <c r="F265" s="29"/>
      <c r="G265" s="31" t="s">
        <v>85</v>
      </c>
      <c r="H265" s="32" t="n">
        <v>1</v>
      </c>
      <c r="I265" s="33" t="n">
        <v>80.39</v>
      </c>
      <c r="J265" s="33" t="n">
        <v>80.39</v>
      </c>
    </row>
    <row r="266" customFormat="false" ht="26" hidden="false" customHeight="true" outlineLevel="0" collapsed="false">
      <c r="A266" s="29" t="s">
        <v>313</v>
      </c>
      <c r="B266" s="30" t="s">
        <v>128</v>
      </c>
      <c r="C266" s="29" t="s">
        <v>28</v>
      </c>
      <c r="D266" s="29" t="s">
        <v>129</v>
      </c>
      <c r="E266" s="29" t="s">
        <v>483</v>
      </c>
      <c r="F266" s="29"/>
      <c r="G266" s="31" t="s">
        <v>85</v>
      </c>
      <c r="H266" s="32" t="n">
        <v>1</v>
      </c>
      <c r="I266" s="33" t="n">
        <v>13.07</v>
      </c>
      <c r="J266" s="33" t="n">
        <v>13.07</v>
      </c>
    </row>
    <row r="267" customFormat="false" ht="39" hidden="false" customHeight="true" outlineLevel="0" collapsed="false">
      <c r="A267" s="29" t="s">
        <v>313</v>
      </c>
      <c r="B267" s="30" t="s">
        <v>528</v>
      </c>
      <c r="C267" s="29" t="s">
        <v>28</v>
      </c>
      <c r="D267" s="29" t="s">
        <v>529</v>
      </c>
      <c r="E267" s="29" t="s">
        <v>483</v>
      </c>
      <c r="F267" s="29"/>
      <c r="G267" s="31" t="s">
        <v>85</v>
      </c>
      <c r="H267" s="32" t="n">
        <v>1</v>
      </c>
      <c r="I267" s="33" t="n">
        <v>183.22</v>
      </c>
      <c r="J267" s="33" t="n">
        <v>183.22</v>
      </c>
    </row>
    <row r="268" customFormat="false" ht="18" hidden="false" customHeight="false" outlineLevel="0" collapsed="false">
      <c r="A268" s="34"/>
      <c r="B268" s="34"/>
      <c r="C268" s="34"/>
      <c r="D268" s="34"/>
      <c r="E268" s="35" t="s">
        <v>323</v>
      </c>
      <c r="F268" s="36" t="n">
        <v>8.5573435</v>
      </c>
      <c r="G268" s="35" t="s">
        <v>324</v>
      </c>
      <c r="H268" s="36" t="n">
        <v>9.84</v>
      </c>
      <c r="I268" s="35" t="s">
        <v>325</v>
      </c>
      <c r="J268" s="36" t="n">
        <v>18.4</v>
      </c>
    </row>
    <row r="269" customFormat="false" ht="18" hidden="false" customHeight="true" outlineLevel="0" collapsed="false">
      <c r="A269" s="34"/>
      <c r="B269" s="34"/>
      <c r="C269" s="34"/>
      <c r="D269" s="34"/>
      <c r="E269" s="35" t="s">
        <v>326</v>
      </c>
      <c r="F269" s="36" t="n">
        <v>59.7</v>
      </c>
      <c r="G269" s="34"/>
      <c r="H269" s="37" t="s">
        <v>327</v>
      </c>
      <c r="I269" s="37"/>
      <c r="J269" s="36" t="n">
        <v>336.38</v>
      </c>
    </row>
    <row r="270" customFormat="false" ht="1" hidden="false" customHeight="true" outlineLevel="0" collapsed="false">
      <c r="A270" s="38"/>
      <c r="B270" s="38"/>
      <c r="C270" s="38"/>
      <c r="D270" s="38"/>
      <c r="E270" s="38"/>
      <c r="F270" s="38"/>
      <c r="G270" s="38"/>
      <c r="H270" s="38"/>
      <c r="I270" s="38"/>
      <c r="J270" s="38"/>
    </row>
    <row r="271" customFormat="false" ht="18" hidden="false" customHeight="true" outlineLevel="0" collapsed="false">
      <c r="A271" s="10" t="s">
        <v>116</v>
      </c>
      <c r="B271" s="11" t="s">
        <v>9</v>
      </c>
      <c r="C271" s="10" t="s">
        <v>10</v>
      </c>
      <c r="D271" s="10" t="s">
        <v>11</v>
      </c>
      <c r="E271" s="10" t="s">
        <v>310</v>
      </c>
      <c r="F271" s="10"/>
      <c r="G271" s="12" t="s">
        <v>12</v>
      </c>
      <c r="H271" s="11" t="s">
        <v>13</v>
      </c>
      <c r="I271" s="11" t="s">
        <v>14</v>
      </c>
      <c r="J271" s="11" t="s">
        <v>16</v>
      </c>
    </row>
    <row r="272" customFormat="false" ht="26" hidden="false" customHeight="true" outlineLevel="0" collapsed="false">
      <c r="A272" s="16" t="s">
        <v>311</v>
      </c>
      <c r="B272" s="17" t="s">
        <v>117</v>
      </c>
      <c r="C272" s="16" t="s">
        <v>28</v>
      </c>
      <c r="D272" s="16" t="s">
        <v>118</v>
      </c>
      <c r="E272" s="16" t="s">
        <v>483</v>
      </c>
      <c r="F272" s="16"/>
      <c r="G272" s="18" t="s">
        <v>85</v>
      </c>
      <c r="H272" s="28" t="n">
        <v>1</v>
      </c>
      <c r="I272" s="20" t="n">
        <v>149.38</v>
      </c>
      <c r="J272" s="20" t="n">
        <v>149.38</v>
      </c>
    </row>
    <row r="273" customFormat="false" ht="26" hidden="false" customHeight="true" outlineLevel="0" collapsed="false">
      <c r="A273" s="29" t="s">
        <v>313</v>
      </c>
      <c r="B273" s="30" t="s">
        <v>484</v>
      </c>
      <c r="C273" s="29" t="s">
        <v>28</v>
      </c>
      <c r="D273" s="29" t="s">
        <v>485</v>
      </c>
      <c r="E273" s="29" t="s">
        <v>316</v>
      </c>
      <c r="F273" s="29"/>
      <c r="G273" s="31" t="s">
        <v>338</v>
      </c>
      <c r="H273" s="32" t="n">
        <v>0.3398</v>
      </c>
      <c r="I273" s="33" t="n">
        <v>22.64</v>
      </c>
      <c r="J273" s="33" t="n">
        <v>7.69</v>
      </c>
    </row>
    <row r="274" customFormat="false" ht="26" hidden="false" customHeight="true" outlineLevel="0" collapsed="false">
      <c r="A274" s="29" t="s">
        <v>313</v>
      </c>
      <c r="B274" s="30" t="s">
        <v>486</v>
      </c>
      <c r="C274" s="29" t="s">
        <v>28</v>
      </c>
      <c r="D274" s="29" t="s">
        <v>487</v>
      </c>
      <c r="E274" s="29" t="s">
        <v>316</v>
      </c>
      <c r="F274" s="29"/>
      <c r="G274" s="31" t="s">
        <v>338</v>
      </c>
      <c r="H274" s="32" t="n">
        <v>0.3398</v>
      </c>
      <c r="I274" s="33" t="n">
        <v>28.12</v>
      </c>
      <c r="J274" s="33" t="n">
        <v>9.55</v>
      </c>
    </row>
    <row r="275" customFormat="false" ht="24" hidden="false" customHeight="true" outlineLevel="0" collapsed="false">
      <c r="A275" s="39" t="s">
        <v>342</v>
      </c>
      <c r="B275" s="40" t="s">
        <v>488</v>
      </c>
      <c r="C275" s="39" t="s">
        <v>28</v>
      </c>
      <c r="D275" s="39" t="s">
        <v>489</v>
      </c>
      <c r="E275" s="39" t="s">
        <v>356</v>
      </c>
      <c r="F275" s="39"/>
      <c r="G275" s="41" t="s">
        <v>85</v>
      </c>
      <c r="H275" s="42" t="n">
        <v>0.024</v>
      </c>
      <c r="I275" s="43" t="n">
        <v>14.2</v>
      </c>
      <c r="J275" s="43" t="n">
        <v>0.34</v>
      </c>
    </row>
    <row r="276" customFormat="false" ht="26" hidden="false" customHeight="true" outlineLevel="0" collapsed="false">
      <c r="A276" s="39" t="s">
        <v>342</v>
      </c>
      <c r="B276" s="40" t="s">
        <v>530</v>
      </c>
      <c r="C276" s="39" t="s">
        <v>28</v>
      </c>
      <c r="D276" s="39" t="s">
        <v>531</v>
      </c>
      <c r="E276" s="39" t="s">
        <v>356</v>
      </c>
      <c r="F276" s="39"/>
      <c r="G276" s="41" t="s">
        <v>85</v>
      </c>
      <c r="H276" s="42" t="n">
        <v>1</v>
      </c>
      <c r="I276" s="43" t="n">
        <v>131.8</v>
      </c>
      <c r="J276" s="43" t="n">
        <v>131.8</v>
      </c>
    </row>
    <row r="277" customFormat="false" ht="18" hidden="false" customHeight="false" outlineLevel="0" collapsed="false">
      <c r="A277" s="34"/>
      <c r="B277" s="34"/>
      <c r="C277" s="34"/>
      <c r="D277" s="34"/>
      <c r="E277" s="35" t="s">
        <v>323</v>
      </c>
      <c r="F277" s="36" t="n">
        <v>5.72969956283137</v>
      </c>
      <c r="G277" s="35" t="s">
        <v>324</v>
      </c>
      <c r="H277" s="36" t="n">
        <v>6.59</v>
      </c>
      <c r="I277" s="35" t="s">
        <v>325</v>
      </c>
      <c r="J277" s="36" t="n">
        <v>12.32</v>
      </c>
    </row>
    <row r="278" customFormat="false" ht="18" hidden="false" customHeight="true" outlineLevel="0" collapsed="false">
      <c r="A278" s="34"/>
      <c r="B278" s="34"/>
      <c r="C278" s="34"/>
      <c r="D278" s="34"/>
      <c r="E278" s="35" t="s">
        <v>326</v>
      </c>
      <c r="F278" s="36" t="n">
        <v>32.23</v>
      </c>
      <c r="G278" s="34"/>
      <c r="H278" s="37" t="s">
        <v>327</v>
      </c>
      <c r="I278" s="37"/>
      <c r="J278" s="36" t="n">
        <v>181.61</v>
      </c>
    </row>
    <row r="279" customFormat="false" ht="1" hidden="false" customHeight="true" outlineLevel="0" collapsed="false">
      <c r="A279" s="38"/>
      <c r="B279" s="38"/>
      <c r="C279" s="38"/>
      <c r="D279" s="38"/>
      <c r="E279" s="38"/>
      <c r="F279" s="38"/>
      <c r="G279" s="38"/>
      <c r="H279" s="38"/>
      <c r="I279" s="38"/>
      <c r="J279" s="38"/>
    </row>
    <row r="280" customFormat="false" ht="18" hidden="false" customHeight="true" outlineLevel="0" collapsed="false">
      <c r="A280" s="10" t="s">
        <v>121</v>
      </c>
      <c r="B280" s="11" t="s">
        <v>9</v>
      </c>
      <c r="C280" s="10" t="s">
        <v>10</v>
      </c>
      <c r="D280" s="10" t="s">
        <v>11</v>
      </c>
      <c r="E280" s="10" t="s">
        <v>310</v>
      </c>
      <c r="F280" s="10"/>
      <c r="G280" s="12" t="s">
        <v>12</v>
      </c>
      <c r="H280" s="11" t="s">
        <v>13</v>
      </c>
      <c r="I280" s="11" t="s">
        <v>14</v>
      </c>
      <c r="J280" s="11" t="s">
        <v>16</v>
      </c>
    </row>
    <row r="281" customFormat="false" ht="24" hidden="false" customHeight="true" outlineLevel="0" collapsed="false">
      <c r="A281" s="16" t="s">
        <v>311</v>
      </c>
      <c r="B281" s="17" t="s">
        <v>122</v>
      </c>
      <c r="C281" s="16" t="s">
        <v>33</v>
      </c>
      <c r="D281" s="16" t="s">
        <v>123</v>
      </c>
      <c r="E281" s="16" t="s">
        <v>532</v>
      </c>
      <c r="F281" s="16"/>
      <c r="G281" s="18" t="s">
        <v>85</v>
      </c>
      <c r="H281" s="28" t="n">
        <v>1</v>
      </c>
      <c r="I281" s="20" t="n">
        <v>75.15</v>
      </c>
      <c r="J281" s="20" t="n">
        <v>75.15</v>
      </c>
    </row>
    <row r="282" customFormat="false" ht="24" hidden="false" customHeight="true" outlineLevel="0" collapsed="false">
      <c r="A282" s="39" t="s">
        <v>342</v>
      </c>
      <c r="B282" s="40" t="s">
        <v>533</v>
      </c>
      <c r="C282" s="39" t="s">
        <v>33</v>
      </c>
      <c r="D282" s="39" t="s">
        <v>534</v>
      </c>
      <c r="E282" s="39" t="s">
        <v>345</v>
      </c>
      <c r="F282" s="39"/>
      <c r="G282" s="41" t="s">
        <v>338</v>
      </c>
      <c r="H282" s="42" t="n">
        <v>0.5</v>
      </c>
      <c r="I282" s="43" t="n">
        <v>21.1</v>
      </c>
      <c r="J282" s="43" t="n">
        <v>10.55</v>
      </c>
    </row>
    <row r="283" customFormat="false" ht="24" hidden="false" customHeight="true" outlineLevel="0" collapsed="false">
      <c r="A283" s="39" t="s">
        <v>342</v>
      </c>
      <c r="B283" s="40" t="s">
        <v>535</v>
      </c>
      <c r="C283" s="39" t="s">
        <v>33</v>
      </c>
      <c r="D283" s="39" t="s">
        <v>536</v>
      </c>
      <c r="E283" s="39" t="s">
        <v>356</v>
      </c>
      <c r="F283" s="39"/>
      <c r="G283" s="41" t="s">
        <v>85</v>
      </c>
      <c r="H283" s="42" t="n">
        <v>1</v>
      </c>
      <c r="I283" s="43" t="n">
        <v>51.41</v>
      </c>
      <c r="J283" s="43" t="n">
        <v>51.41</v>
      </c>
    </row>
    <row r="284" customFormat="false" ht="24" hidden="false" customHeight="true" outlineLevel="0" collapsed="false">
      <c r="A284" s="39" t="s">
        <v>342</v>
      </c>
      <c r="B284" s="40" t="s">
        <v>537</v>
      </c>
      <c r="C284" s="39" t="s">
        <v>33</v>
      </c>
      <c r="D284" s="39" t="s">
        <v>538</v>
      </c>
      <c r="E284" s="39" t="s">
        <v>356</v>
      </c>
      <c r="F284" s="39"/>
      <c r="G284" s="41" t="s">
        <v>103</v>
      </c>
      <c r="H284" s="42" t="n">
        <v>0.28</v>
      </c>
      <c r="I284" s="43" t="n">
        <v>0.36</v>
      </c>
      <c r="J284" s="43" t="n">
        <v>0.1</v>
      </c>
    </row>
    <row r="285" customFormat="false" ht="24" hidden="false" customHeight="true" outlineLevel="0" collapsed="false">
      <c r="A285" s="39" t="s">
        <v>342</v>
      </c>
      <c r="B285" s="40" t="s">
        <v>539</v>
      </c>
      <c r="C285" s="39" t="s">
        <v>33</v>
      </c>
      <c r="D285" s="39" t="s">
        <v>540</v>
      </c>
      <c r="E285" s="39" t="s">
        <v>345</v>
      </c>
      <c r="F285" s="39"/>
      <c r="G285" s="41" t="s">
        <v>338</v>
      </c>
      <c r="H285" s="42" t="n">
        <v>0.5</v>
      </c>
      <c r="I285" s="43" t="n">
        <v>26.18</v>
      </c>
      <c r="J285" s="43" t="n">
        <v>13.09</v>
      </c>
    </row>
    <row r="286" customFormat="false" ht="18" hidden="false" customHeight="false" outlineLevel="0" collapsed="false">
      <c r="A286" s="34"/>
      <c r="B286" s="34"/>
      <c r="C286" s="34"/>
      <c r="D286" s="34"/>
      <c r="E286" s="35" t="s">
        <v>323</v>
      </c>
      <c r="F286" s="36" t="n">
        <v>10.9943261</v>
      </c>
      <c r="G286" s="35" t="s">
        <v>324</v>
      </c>
      <c r="H286" s="36" t="n">
        <v>12.65</v>
      </c>
      <c r="I286" s="35" t="s">
        <v>325</v>
      </c>
      <c r="J286" s="36" t="n">
        <v>23.64</v>
      </c>
    </row>
    <row r="287" customFormat="false" ht="18" hidden="false" customHeight="true" outlineLevel="0" collapsed="false">
      <c r="A287" s="34"/>
      <c r="B287" s="34"/>
      <c r="C287" s="34"/>
      <c r="D287" s="34"/>
      <c r="E287" s="35" t="s">
        <v>326</v>
      </c>
      <c r="F287" s="36" t="n">
        <v>16.21</v>
      </c>
      <c r="G287" s="34"/>
      <c r="H287" s="37" t="s">
        <v>327</v>
      </c>
      <c r="I287" s="37"/>
      <c r="J287" s="36" t="n">
        <v>91.36</v>
      </c>
    </row>
    <row r="288" customFormat="false" ht="1" hidden="false" customHeight="true" outlineLevel="0" collapsed="false">
      <c r="A288" s="38"/>
      <c r="B288" s="38"/>
      <c r="C288" s="38"/>
      <c r="D288" s="38"/>
      <c r="E288" s="38"/>
      <c r="F288" s="38"/>
      <c r="G288" s="38"/>
      <c r="H288" s="38"/>
      <c r="I288" s="38"/>
      <c r="J288" s="38"/>
    </row>
    <row r="289" customFormat="false" ht="18" hidden="false" customHeight="true" outlineLevel="0" collapsed="false">
      <c r="A289" s="10" t="s">
        <v>124</v>
      </c>
      <c r="B289" s="11" t="s">
        <v>9</v>
      </c>
      <c r="C289" s="10" t="s">
        <v>10</v>
      </c>
      <c r="D289" s="10" t="s">
        <v>11</v>
      </c>
      <c r="E289" s="10" t="s">
        <v>310</v>
      </c>
      <c r="F289" s="10"/>
      <c r="G289" s="12" t="s">
        <v>12</v>
      </c>
      <c r="H289" s="11" t="s">
        <v>13</v>
      </c>
      <c r="I289" s="11" t="s">
        <v>14</v>
      </c>
      <c r="J289" s="11" t="s">
        <v>16</v>
      </c>
    </row>
    <row r="290" customFormat="false" ht="26" hidden="false" customHeight="true" outlineLevel="0" collapsed="false">
      <c r="A290" s="16" t="s">
        <v>311</v>
      </c>
      <c r="B290" s="17" t="s">
        <v>125</v>
      </c>
      <c r="C290" s="16" t="s">
        <v>28</v>
      </c>
      <c r="D290" s="16" t="s">
        <v>126</v>
      </c>
      <c r="E290" s="16" t="s">
        <v>483</v>
      </c>
      <c r="F290" s="16"/>
      <c r="G290" s="18" t="s">
        <v>85</v>
      </c>
      <c r="H290" s="28" t="n">
        <v>1</v>
      </c>
      <c r="I290" s="20" t="n">
        <v>46.82</v>
      </c>
      <c r="J290" s="20" t="n">
        <v>46.82</v>
      </c>
    </row>
    <row r="291" customFormat="false" ht="26" hidden="false" customHeight="true" outlineLevel="0" collapsed="false">
      <c r="A291" s="29" t="s">
        <v>313</v>
      </c>
      <c r="B291" s="30" t="s">
        <v>486</v>
      </c>
      <c r="C291" s="29" t="s">
        <v>28</v>
      </c>
      <c r="D291" s="29" t="s">
        <v>487</v>
      </c>
      <c r="E291" s="29" t="s">
        <v>316</v>
      </c>
      <c r="F291" s="29"/>
      <c r="G291" s="31" t="s">
        <v>338</v>
      </c>
      <c r="H291" s="32" t="n">
        <v>0.1536</v>
      </c>
      <c r="I291" s="33" t="n">
        <v>28.12</v>
      </c>
      <c r="J291" s="33" t="n">
        <v>4.31</v>
      </c>
    </row>
    <row r="292" customFormat="false" ht="24" hidden="false" customHeight="true" outlineLevel="0" collapsed="false">
      <c r="A292" s="29" t="s">
        <v>313</v>
      </c>
      <c r="B292" s="30" t="s">
        <v>339</v>
      </c>
      <c r="C292" s="29" t="s">
        <v>28</v>
      </c>
      <c r="D292" s="29" t="s">
        <v>340</v>
      </c>
      <c r="E292" s="29" t="s">
        <v>316</v>
      </c>
      <c r="F292" s="29"/>
      <c r="G292" s="31" t="s">
        <v>338</v>
      </c>
      <c r="H292" s="32" t="n">
        <v>0.0484</v>
      </c>
      <c r="I292" s="33" t="n">
        <v>22.1</v>
      </c>
      <c r="J292" s="33" t="n">
        <v>1.06</v>
      </c>
    </row>
    <row r="293" customFormat="false" ht="24" hidden="false" customHeight="true" outlineLevel="0" collapsed="false">
      <c r="A293" s="39" t="s">
        <v>342</v>
      </c>
      <c r="B293" s="40" t="s">
        <v>541</v>
      </c>
      <c r="C293" s="39" t="s">
        <v>28</v>
      </c>
      <c r="D293" s="39" t="s">
        <v>542</v>
      </c>
      <c r="E293" s="39" t="s">
        <v>356</v>
      </c>
      <c r="F293" s="39"/>
      <c r="G293" s="41" t="s">
        <v>85</v>
      </c>
      <c r="H293" s="42" t="n">
        <v>1</v>
      </c>
      <c r="I293" s="43" t="n">
        <v>41.45</v>
      </c>
      <c r="J293" s="43" t="n">
        <v>41.45</v>
      </c>
    </row>
    <row r="294" customFormat="false" ht="18" hidden="false" customHeight="false" outlineLevel="0" collapsed="false">
      <c r="A294" s="34"/>
      <c r="B294" s="34"/>
      <c r="C294" s="34"/>
      <c r="D294" s="34"/>
      <c r="E294" s="35" t="s">
        <v>323</v>
      </c>
      <c r="F294" s="36" t="n">
        <v>1.80913403404334</v>
      </c>
      <c r="G294" s="35" t="s">
        <v>324</v>
      </c>
      <c r="H294" s="36" t="n">
        <v>2.08</v>
      </c>
      <c r="I294" s="35" t="s">
        <v>325</v>
      </c>
      <c r="J294" s="36" t="n">
        <v>3.89</v>
      </c>
    </row>
    <row r="295" customFormat="false" ht="18" hidden="false" customHeight="true" outlineLevel="0" collapsed="false">
      <c r="A295" s="34"/>
      <c r="B295" s="34"/>
      <c r="C295" s="34"/>
      <c r="D295" s="34"/>
      <c r="E295" s="35" t="s">
        <v>326</v>
      </c>
      <c r="F295" s="36" t="n">
        <v>10.1</v>
      </c>
      <c r="G295" s="34"/>
      <c r="H295" s="37" t="s">
        <v>327</v>
      </c>
      <c r="I295" s="37"/>
      <c r="J295" s="36" t="n">
        <v>56.92</v>
      </c>
    </row>
    <row r="296" customFormat="false" ht="1" hidden="false" customHeight="true" outlineLevel="0" collapsed="false">
      <c r="A296" s="38"/>
      <c r="B296" s="38"/>
      <c r="C296" s="38"/>
      <c r="D296" s="38"/>
      <c r="E296" s="38"/>
      <c r="F296" s="38"/>
      <c r="G296" s="38"/>
      <c r="H296" s="38"/>
      <c r="I296" s="38"/>
      <c r="J296" s="38"/>
    </row>
    <row r="297" customFormat="false" ht="18" hidden="false" customHeight="true" outlineLevel="0" collapsed="false">
      <c r="A297" s="10" t="s">
        <v>127</v>
      </c>
      <c r="B297" s="11" t="s">
        <v>9</v>
      </c>
      <c r="C297" s="10" t="s">
        <v>10</v>
      </c>
      <c r="D297" s="10" t="s">
        <v>11</v>
      </c>
      <c r="E297" s="10" t="s">
        <v>310</v>
      </c>
      <c r="F297" s="10"/>
      <c r="G297" s="12" t="s">
        <v>12</v>
      </c>
      <c r="H297" s="11" t="s">
        <v>13</v>
      </c>
      <c r="I297" s="11" t="s">
        <v>14</v>
      </c>
      <c r="J297" s="11" t="s">
        <v>16</v>
      </c>
    </row>
    <row r="298" customFormat="false" ht="26" hidden="false" customHeight="true" outlineLevel="0" collapsed="false">
      <c r="A298" s="16" t="s">
        <v>311</v>
      </c>
      <c r="B298" s="17" t="s">
        <v>128</v>
      </c>
      <c r="C298" s="16" t="s">
        <v>28</v>
      </c>
      <c r="D298" s="16" t="s">
        <v>129</v>
      </c>
      <c r="E298" s="16" t="s">
        <v>483</v>
      </c>
      <c r="F298" s="16"/>
      <c r="G298" s="18" t="s">
        <v>85</v>
      </c>
      <c r="H298" s="28" t="n">
        <v>1</v>
      </c>
      <c r="I298" s="20" t="n">
        <v>13.07</v>
      </c>
      <c r="J298" s="20" t="n">
        <v>13.07</v>
      </c>
    </row>
    <row r="299" customFormat="false" ht="26" hidden="false" customHeight="true" outlineLevel="0" collapsed="false">
      <c r="A299" s="29" t="s">
        <v>313</v>
      </c>
      <c r="B299" s="30" t="s">
        <v>486</v>
      </c>
      <c r="C299" s="29" t="s">
        <v>28</v>
      </c>
      <c r="D299" s="29" t="s">
        <v>487</v>
      </c>
      <c r="E299" s="29" t="s">
        <v>316</v>
      </c>
      <c r="F299" s="29"/>
      <c r="G299" s="31" t="s">
        <v>338</v>
      </c>
      <c r="H299" s="32" t="n">
        <v>0.0845</v>
      </c>
      <c r="I299" s="33" t="n">
        <v>28.12</v>
      </c>
      <c r="J299" s="33" t="n">
        <v>2.37</v>
      </c>
    </row>
    <row r="300" customFormat="false" ht="24" hidden="false" customHeight="true" outlineLevel="0" collapsed="false">
      <c r="A300" s="29" t="s">
        <v>313</v>
      </c>
      <c r="B300" s="30" t="s">
        <v>339</v>
      </c>
      <c r="C300" s="29" t="s">
        <v>28</v>
      </c>
      <c r="D300" s="29" t="s">
        <v>340</v>
      </c>
      <c r="E300" s="29" t="s">
        <v>316</v>
      </c>
      <c r="F300" s="29"/>
      <c r="G300" s="31" t="s">
        <v>338</v>
      </c>
      <c r="H300" s="32" t="n">
        <v>0.0266</v>
      </c>
      <c r="I300" s="33" t="n">
        <v>22.1</v>
      </c>
      <c r="J300" s="33" t="n">
        <v>0.58</v>
      </c>
    </row>
    <row r="301" customFormat="false" ht="24" hidden="false" customHeight="true" outlineLevel="0" collapsed="false">
      <c r="A301" s="39" t="s">
        <v>342</v>
      </c>
      <c r="B301" s="40" t="s">
        <v>518</v>
      </c>
      <c r="C301" s="39" t="s">
        <v>28</v>
      </c>
      <c r="D301" s="39" t="s">
        <v>519</v>
      </c>
      <c r="E301" s="39" t="s">
        <v>356</v>
      </c>
      <c r="F301" s="39"/>
      <c r="G301" s="41" t="s">
        <v>85</v>
      </c>
      <c r="H301" s="42" t="n">
        <v>0.0332</v>
      </c>
      <c r="I301" s="43" t="n">
        <v>3.85</v>
      </c>
      <c r="J301" s="43" t="n">
        <v>0.12</v>
      </c>
    </row>
    <row r="302" customFormat="false" ht="39" hidden="false" customHeight="true" outlineLevel="0" collapsed="false">
      <c r="A302" s="39" t="s">
        <v>342</v>
      </c>
      <c r="B302" s="40" t="s">
        <v>543</v>
      </c>
      <c r="C302" s="39" t="s">
        <v>28</v>
      </c>
      <c r="D302" s="39" t="s">
        <v>544</v>
      </c>
      <c r="E302" s="39" t="s">
        <v>356</v>
      </c>
      <c r="F302" s="39"/>
      <c r="G302" s="41" t="s">
        <v>85</v>
      </c>
      <c r="H302" s="42" t="n">
        <v>1</v>
      </c>
      <c r="I302" s="43" t="n">
        <v>10</v>
      </c>
      <c r="J302" s="43" t="n">
        <v>10</v>
      </c>
    </row>
    <row r="303" customFormat="false" ht="18" hidden="false" customHeight="false" outlineLevel="0" collapsed="false">
      <c r="A303" s="34"/>
      <c r="B303" s="34"/>
      <c r="C303" s="34"/>
      <c r="D303" s="34"/>
      <c r="E303" s="35" t="s">
        <v>323</v>
      </c>
      <c r="F303" s="36" t="n">
        <v>0.995256255232071</v>
      </c>
      <c r="G303" s="35" t="s">
        <v>324</v>
      </c>
      <c r="H303" s="36" t="n">
        <v>1.14</v>
      </c>
      <c r="I303" s="35" t="s">
        <v>325</v>
      </c>
      <c r="J303" s="36" t="n">
        <v>2.14</v>
      </c>
    </row>
    <row r="304" customFormat="false" ht="18" hidden="false" customHeight="true" outlineLevel="0" collapsed="false">
      <c r="A304" s="34"/>
      <c r="B304" s="34"/>
      <c r="C304" s="34"/>
      <c r="D304" s="34"/>
      <c r="E304" s="35" t="s">
        <v>326</v>
      </c>
      <c r="F304" s="36" t="n">
        <v>2.82</v>
      </c>
      <c r="G304" s="34"/>
      <c r="H304" s="37" t="s">
        <v>327</v>
      </c>
      <c r="I304" s="37"/>
      <c r="J304" s="36" t="n">
        <v>15.89</v>
      </c>
    </row>
    <row r="305" customFormat="false" ht="1" hidden="false" customHeight="true" outlineLevel="0" collapsed="false">
      <c r="A305" s="38"/>
      <c r="B305" s="38"/>
      <c r="C305" s="38"/>
      <c r="D305" s="38"/>
      <c r="E305" s="38"/>
      <c r="F305" s="38"/>
      <c r="G305" s="38"/>
      <c r="H305" s="38"/>
      <c r="I305" s="38"/>
      <c r="J305" s="38"/>
    </row>
    <row r="306" customFormat="false" ht="18" hidden="false" customHeight="true" outlineLevel="0" collapsed="false">
      <c r="A306" s="10" t="s">
        <v>130</v>
      </c>
      <c r="B306" s="11" t="s">
        <v>9</v>
      </c>
      <c r="C306" s="10" t="s">
        <v>10</v>
      </c>
      <c r="D306" s="10" t="s">
        <v>11</v>
      </c>
      <c r="E306" s="10" t="s">
        <v>310</v>
      </c>
      <c r="F306" s="10"/>
      <c r="G306" s="12" t="s">
        <v>12</v>
      </c>
      <c r="H306" s="11" t="s">
        <v>13</v>
      </c>
      <c r="I306" s="11" t="s">
        <v>14</v>
      </c>
      <c r="J306" s="11" t="s">
        <v>16</v>
      </c>
    </row>
    <row r="307" customFormat="false" ht="26" hidden="false" customHeight="true" outlineLevel="0" collapsed="false">
      <c r="A307" s="16" t="s">
        <v>311</v>
      </c>
      <c r="B307" s="17" t="s">
        <v>131</v>
      </c>
      <c r="C307" s="16" t="s">
        <v>33</v>
      </c>
      <c r="D307" s="16" t="s">
        <v>132</v>
      </c>
      <c r="E307" s="16" t="s">
        <v>545</v>
      </c>
      <c r="F307" s="16"/>
      <c r="G307" s="18" t="s">
        <v>85</v>
      </c>
      <c r="H307" s="28" t="n">
        <v>1</v>
      </c>
      <c r="I307" s="20" t="n">
        <v>51.36</v>
      </c>
      <c r="J307" s="20" t="n">
        <v>51.36</v>
      </c>
    </row>
    <row r="308" customFormat="false" ht="24" hidden="false" customHeight="true" outlineLevel="0" collapsed="false">
      <c r="A308" s="39" t="s">
        <v>342</v>
      </c>
      <c r="B308" s="40" t="s">
        <v>546</v>
      </c>
      <c r="C308" s="39" t="s">
        <v>33</v>
      </c>
      <c r="D308" s="39" t="s">
        <v>547</v>
      </c>
      <c r="E308" s="39" t="s">
        <v>356</v>
      </c>
      <c r="F308" s="39"/>
      <c r="G308" s="41" t="s">
        <v>85</v>
      </c>
      <c r="H308" s="42" t="n">
        <v>1</v>
      </c>
      <c r="I308" s="43" t="n">
        <v>38.27</v>
      </c>
      <c r="J308" s="43" t="n">
        <v>38.27</v>
      </c>
    </row>
    <row r="309" customFormat="false" ht="24" hidden="false" customHeight="true" outlineLevel="0" collapsed="false">
      <c r="A309" s="39" t="s">
        <v>342</v>
      </c>
      <c r="B309" s="40" t="s">
        <v>539</v>
      </c>
      <c r="C309" s="39" t="s">
        <v>33</v>
      </c>
      <c r="D309" s="39" t="s">
        <v>540</v>
      </c>
      <c r="E309" s="39" t="s">
        <v>345</v>
      </c>
      <c r="F309" s="39"/>
      <c r="G309" s="41" t="s">
        <v>338</v>
      </c>
      <c r="H309" s="42" t="n">
        <v>0.5</v>
      </c>
      <c r="I309" s="43" t="n">
        <v>26.18</v>
      </c>
      <c r="J309" s="43" t="n">
        <v>13.09</v>
      </c>
    </row>
    <row r="310" customFormat="false" ht="18" hidden="false" customHeight="false" outlineLevel="0" collapsed="false">
      <c r="A310" s="34"/>
      <c r="B310" s="34"/>
      <c r="C310" s="34"/>
      <c r="D310" s="34"/>
      <c r="E310" s="35" t="s">
        <v>323</v>
      </c>
      <c r="F310" s="36" t="n">
        <v>6.0878058</v>
      </c>
      <c r="G310" s="35" t="s">
        <v>324</v>
      </c>
      <c r="H310" s="36" t="n">
        <v>7</v>
      </c>
      <c r="I310" s="35" t="s">
        <v>325</v>
      </c>
      <c r="J310" s="36" t="n">
        <v>13.09</v>
      </c>
    </row>
    <row r="311" customFormat="false" ht="18" hidden="false" customHeight="true" outlineLevel="0" collapsed="false">
      <c r="A311" s="34"/>
      <c r="B311" s="34"/>
      <c r="C311" s="34"/>
      <c r="D311" s="34"/>
      <c r="E311" s="35" t="s">
        <v>326</v>
      </c>
      <c r="F311" s="36" t="n">
        <v>11.08</v>
      </c>
      <c r="G311" s="34"/>
      <c r="H311" s="37" t="s">
        <v>327</v>
      </c>
      <c r="I311" s="37"/>
      <c r="J311" s="36" t="n">
        <v>62.44</v>
      </c>
    </row>
    <row r="312" customFormat="false" ht="1" hidden="false" customHeight="true" outlineLevel="0" collapsed="false">
      <c r="A312" s="38"/>
      <c r="B312" s="38"/>
      <c r="C312" s="38"/>
      <c r="D312" s="38"/>
      <c r="E312" s="38"/>
      <c r="F312" s="38"/>
      <c r="G312" s="38"/>
      <c r="H312" s="38"/>
      <c r="I312" s="38"/>
      <c r="J312" s="38"/>
    </row>
    <row r="313" customFormat="false" ht="18" hidden="false" customHeight="true" outlineLevel="0" collapsed="false">
      <c r="A313" s="10" t="s">
        <v>133</v>
      </c>
      <c r="B313" s="11" t="s">
        <v>9</v>
      </c>
      <c r="C313" s="10" t="s">
        <v>10</v>
      </c>
      <c r="D313" s="10" t="s">
        <v>11</v>
      </c>
      <c r="E313" s="10" t="s">
        <v>310</v>
      </c>
      <c r="F313" s="10"/>
      <c r="G313" s="12" t="s">
        <v>12</v>
      </c>
      <c r="H313" s="11" t="s">
        <v>13</v>
      </c>
      <c r="I313" s="11" t="s">
        <v>14</v>
      </c>
      <c r="J313" s="11" t="s">
        <v>16</v>
      </c>
    </row>
    <row r="314" customFormat="false" ht="24" hidden="false" customHeight="true" outlineLevel="0" collapsed="false">
      <c r="A314" s="16" t="s">
        <v>311</v>
      </c>
      <c r="B314" s="17" t="s">
        <v>134</v>
      </c>
      <c r="C314" s="16" t="s">
        <v>33</v>
      </c>
      <c r="D314" s="16" t="s">
        <v>135</v>
      </c>
      <c r="E314" s="16" t="s">
        <v>532</v>
      </c>
      <c r="F314" s="16"/>
      <c r="G314" s="18" t="s">
        <v>103</v>
      </c>
      <c r="H314" s="28" t="n">
        <v>1</v>
      </c>
      <c r="I314" s="20" t="n">
        <v>199.88</v>
      </c>
      <c r="J314" s="20" t="n">
        <v>199.88</v>
      </c>
    </row>
    <row r="315" customFormat="false" ht="24" hidden="false" customHeight="true" outlineLevel="0" collapsed="false">
      <c r="A315" s="39" t="s">
        <v>342</v>
      </c>
      <c r="B315" s="40" t="s">
        <v>438</v>
      </c>
      <c r="C315" s="39" t="s">
        <v>33</v>
      </c>
      <c r="D315" s="39" t="s">
        <v>439</v>
      </c>
      <c r="E315" s="39" t="s">
        <v>356</v>
      </c>
      <c r="F315" s="39"/>
      <c r="G315" s="41" t="s">
        <v>351</v>
      </c>
      <c r="H315" s="42" t="n">
        <v>0.0005</v>
      </c>
      <c r="I315" s="43" t="n">
        <v>119.58</v>
      </c>
      <c r="J315" s="43" t="n">
        <v>0.05</v>
      </c>
    </row>
    <row r="316" customFormat="false" ht="24" hidden="false" customHeight="true" outlineLevel="0" collapsed="false">
      <c r="A316" s="39" t="s">
        <v>342</v>
      </c>
      <c r="B316" s="40" t="s">
        <v>440</v>
      </c>
      <c r="C316" s="39" t="s">
        <v>33</v>
      </c>
      <c r="D316" s="39" t="s">
        <v>441</v>
      </c>
      <c r="E316" s="39" t="s">
        <v>356</v>
      </c>
      <c r="F316" s="39"/>
      <c r="G316" s="41" t="s">
        <v>376</v>
      </c>
      <c r="H316" s="42" t="n">
        <v>0.15</v>
      </c>
      <c r="I316" s="43" t="n">
        <v>0.71</v>
      </c>
      <c r="J316" s="43" t="n">
        <v>0.1</v>
      </c>
    </row>
    <row r="317" customFormat="false" ht="24" hidden="false" customHeight="true" outlineLevel="0" collapsed="false">
      <c r="A317" s="39" t="s">
        <v>342</v>
      </c>
      <c r="B317" s="40" t="s">
        <v>442</v>
      </c>
      <c r="C317" s="39" t="s">
        <v>33</v>
      </c>
      <c r="D317" s="39" t="s">
        <v>443</v>
      </c>
      <c r="E317" s="39" t="s">
        <v>345</v>
      </c>
      <c r="F317" s="39"/>
      <c r="G317" s="41" t="s">
        <v>338</v>
      </c>
      <c r="H317" s="42" t="n">
        <v>1</v>
      </c>
      <c r="I317" s="43" t="n">
        <v>26.86</v>
      </c>
      <c r="J317" s="43" t="n">
        <v>26.86</v>
      </c>
    </row>
    <row r="318" customFormat="false" ht="24" hidden="false" customHeight="true" outlineLevel="0" collapsed="false">
      <c r="A318" s="39" t="s">
        <v>342</v>
      </c>
      <c r="B318" s="40" t="s">
        <v>548</v>
      </c>
      <c r="C318" s="39" t="s">
        <v>33</v>
      </c>
      <c r="D318" s="39" t="s">
        <v>549</v>
      </c>
      <c r="E318" s="39" t="s">
        <v>356</v>
      </c>
      <c r="F318" s="39"/>
      <c r="G318" s="41" t="s">
        <v>103</v>
      </c>
      <c r="H318" s="42" t="n">
        <v>1</v>
      </c>
      <c r="I318" s="43" t="n">
        <v>159.07</v>
      </c>
      <c r="J318" s="43" t="n">
        <v>159.07</v>
      </c>
    </row>
    <row r="319" customFormat="false" ht="24" hidden="false" customHeight="true" outlineLevel="0" collapsed="false">
      <c r="A319" s="39" t="s">
        <v>342</v>
      </c>
      <c r="B319" s="40" t="s">
        <v>343</v>
      </c>
      <c r="C319" s="39" t="s">
        <v>33</v>
      </c>
      <c r="D319" s="39" t="s">
        <v>344</v>
      </c>
      <c r="E319" s="39" t="s">
        <v>345</v>
      </c>
      <c r="F319" s="39"/>
      <c r="G319" s="41" t="s">
        <v>338</v>
      </c>
      <c r="H319" s="42" t="n">
        <v>0.25</v>
      </c>
      <c r="I319" s="43" t="n">
        <v>26.86</v>
      </c>
      <c r="J319" s="43" t="n">
        <v>6.71</v>
      </c>
    </row>
    <row r="320" customFormat="false" ht="24" hidden="false" customHeight="true" outlineLevel="0" collapsed="false">
      <c r="A320" s="39" t="s">
        <v>342</v>
      </c>
      <c r="B320" s="40" t="s">
        <v>346</v>
      </c>
      <c r="C320" s="39" t="s">
        <v>33</v>
      </c>
      <c r="D320" s="39" t="s">
        <v>347</v>
      </c>
      <c r="E320" s="39" t="s">
        <v>345</v>
      </c>
      <c r="F320" s="39"/>
      <c r="G320" s="41" t="s">
        <v>338</v>
      </c>
      <c r="H320" s="42" t="n">
        <v>0.35</v>
      </c>
      <c r="I320" s="43" t="n">
        <v>20.26</v>
      </c>
      <c r="J320" s="43" t="n">
        <v>7.09</v>
      </c>
    </row>
    <row r="321" customFormat="false" ht="18" hidden="false" customHeight="false" outlineLevel="0" collapsed="false">
      <c r="A321" s="34"/>
      <c r="B321" s="34"/>
      <c r="C321" s="34"/>
      <c r="D321" s="34"/>
      <c r="E321" s="35" t="s">
        <v>323</v>
      </c>
      <c r="F321" s="36" t="n">
        <v>18.9098688</v>
      </c>
      <c r="G321" s="35" t="s">
        <v>324</v>
      </c>
      <c r="H321" s="36" t="n">
        <v>21.75</v>
      </c>
      <c r="I321" s="35" t="s">
        <v>325</v>
      </c>
      <c r="J321" s="36" t="n">
        <v>40.66</v>
      </c>
    </row>
    <row r="322" customFormat="false" ht="18" hidden="false" customHeight="true" outlineLevel="0" collapsed="false">
      <c r="A322" s="34"/>
      <c r="B322" s="34"/>
      <c r="C322" s="34"/>
      <c r="D322" s="34"/>
      <c r="E322" s="35" t="s">
        <v>326</v>
      </c>
      <c r="F322" s="36" t="n">
        <v>43.13</v>
      </c>
      <c r="G322" s="34"/>
      <c r="H322" s="37" t="s">
        <v>327</v>
      </c>
      <c r="I322" s="37"/>
      <c r="J322" s="36" t="n">
        <v>243.01</v>
      </c>
    </row>
    <row r="323" customFormat="false" ht="1" hidden="false" customHeight="true" outlineLevel="0" collapsed="false">
      <c r="A323" s="38"/>
      <c r="B323" s="38"/>
      <c r="C323" s="38"/>
      <c r="D323" s="38"/>
      <c r="E323" s="38"/>
      <c r="F323" s="38"/>
      <c r="G323" s="38"/>
      <c r="H323" s="38"/>
      <c r="I323" s="38"/>
      <c r="J323" s="38"/>
    </row>
    <row r="324" customFormat="false" ht="18" hidden="false" customHeight="true" outlineLevel="0" collapsed="false">
      <c r="A324" s="10" t="s">
        <v>138</v>
      </c>
      <c r="B324" s="11" t="s">
        <v>9</v>
      </c>
      <c r="C324" s="10" t="s">
        <v>10</v>
      </c>
      <c r="D324" s="10" t="s">
        <v>11</v>
      </c>
      <c r="E324" s="10" t="s">
        <v>310</v>
      </c>
      <c r="F324" s="10"/>
      <c r="G324" s="12" t="s">
        <v>12</v>
      </c>
      <c r="H324" s="11" t="s">
        <v>13</v>
      </c>
      <c r="I324" s="11" t="s">
        <v>14</v>
      </c>
      <c r="J324" s="11" t="s">
        <v>16</v>
      </c>
    </row>
    <row r="325" customFormat="false" ht="39" hidden="false" customHeight="true" outlineLevel="0" collapsed="false">
      <c r="A325" s="16" t="s">
        <v>311</v>
      </c>
      <c r="B325" s="17" t="s">
        <v>139</v>
      </c>
      <c r="C325" s="16" t="s">
        <v>28</v>
      </c>
      <c r="D325" s="16" t="s">
        <v>140</v>
      </c>
      <c r="E325" s="16" t="s">
        <v>550</v>
      </c>
      <c r="F325" s="16"/>
      <c r="G325" s="18" t="s">
        <v>103</v>
      </c>
      <c r="H325" s="28" t="n">
        <v>1</v>
      </c>
      <c r="I325" s="20" t="n">
        <v>11.82</v>
      </c>
      <c r="J325" s="20" t="n">
        <v>11.82</v>
      </c>
    </row>
    <row r="326" customFormat="false" ht="26" hidden="false" customHeight="true" outlineLevel="0" collapsed="false">
      <c r="A326" s="29" t="s">
        <v>313</v>
      </c>
      <c r="B326" s="30" t="s">
        <v>551</v>
      </c>
      <c r="C326" s="29" t="s">
        <v>28</v>
      </c>
      <c r="D326" s="29" t="s">
        <v>552</v>
      </c>
      <c r="E326" s="29" t="s">
        <v>316</v>
      </c>
      <c r="F326" s="29"/>
      <c r="G326" s="31" t="s">
        <v>338</v>
      </c>
      <c r="H326" s="32" t="n">
        <v>0.009</v>
      </c>
      <c r="I326" s="33" t="n">
        <v>23.65</v>
      </c>
      <c r="J326" s="33" t="n">
        <v>0.21</v>
      </c>
    </row>
    <row r="327" customFormat="false" ht="24" hidden="false" customHeight="true" outlineLevel="0" collapsed="false">
      <c r="A327" s="29" t="s">
        <v>313</v>
      </c>
      <c r="B327" s="30" t="s">
        <v>553</v>
      </c>
      <c r="C327" s="29" t="s">
        <v>28</v>
      </c>
      <c r="D327" s="29" t="s">
        <v>554</v>
      </c>
      <c r="E327" s="29" t="s">
        <v>316</v>
      </c>
      <c r="F327" s="29"/>
      <c r="G327" s="31" t="s">
        <v>338</v>
      </c>
      <c r="H327" s="32" t="n">
        <v>0.009</v>
      </c>
      <c r="I327" s="33" t="n">
        <v>29.25</v>
      </c>
      <c r="J327" s="33" t="n">
        <v>0.26</v>
      </c>
    </row>
    <row r="328" customFormat="false" ht="52" hidden="false" customHeight="true" outlineLevel="0" collapsed="false">
      <c r="A328" s="39" t="s">
        <v>342</v>
      </c>
      <c r="B328" s="40" t="s">
        <v>555</v>
      </c>
      <c r="C328" s="39" t="s">
        <v>28</v>
      </c>
      <c r="D328" s="39" t="s">
        <v>556</v>
      </c>
      <c r="E328" s="39" t="s">
        <v>356</v>
      </c>
      <c r="F328" s="39"/>
      <c r="G328" s="41" t="s">
        <v>103</v>
      </c>
      <c r="H328" s="42" t="n">
        <v>1.027</v>
      </c>
      <c r="I328" s="43" t="n">
        <v>11.03</v>
      </c>
      <c r="J328" s="43" t="n">
        <v>11.32</v>
      </c>
    </row>
    <row r="329" customFormat="false" ht="26" hidden="false" customHeight="true" outlineLevel="0" collapsed="false">
      <c r="A329" s="39" t="s">
        <v>342</v>
      </c>
      <c r="B329" s="40" t="s">
        <v>557</v>
      </c>
      <c r="C329" s="39" t="s">
        <v>28</v>
      </c>
      <c r="D329" s="39" t="s">
        <v>558</v>
      </c>
      <c r="E329" s="39" t="s">
        <v>356</v>
      </c>
      <c r="F329" s="39"/>
      <c r="G329" s="41" t="s">
        <v>85</v>
      </c>
      <c r="H329" s="42" t="n">
        <v>0.01</v>
      </c>
      <c r="I329" s="43" t="n">
        <v>3.7</v>
      </c>
      <c r="J329" s="43" t="n">
        <v>0.03</v>
      </c>
    </row>
    <row r="330" customFormat="false" ht="18" hidden="false" customHeight="false" outlineLevel="0" collapsed="false">
      <c r="A330" s="34"/>
      <c r="B330" s="34"/>
      <c r="C330" s="34"/>
      <c r="D330" s="34"/>
      <c r="E330" s="35" t="s">
        <v>323</v>
      </c>
      <c r="F330" s="36" t="n">
        <v>0.153474095432983</v>
      </c>
      <c r="G330" s="35" t="s">
        <v>324</v>
      </c>
      <c r="H330" s="36" t="n">
        <v>0.18</v>
      </c>
      <c r="I330" s="35" t="s">
        <v>325</v>
      </c>
      <c r="J330" s="36" t="n">
        <v>0.33</v>
      </c>
    </row>
    <row r="331" customFormat="false" ht="18" hidden="false" customHeight="true" outlineLevel="0" collapsed="false">
      <c r="A331" s="34"/>
      <c r="B331" s="34"/>
      <c r="C331" s="34"/>
      <c r="D331" s="34"/>
      <c r="E331" s="35" t="s">
        <v>326</v>
      </c>
      <c r="F331" s="36" t="n">
        <v>2.55</v>
      </c>
      <c r="G331" s="34"/>
      <c r="H331" s="37" t="s">
        <v>327</v>
      </c>
      <c r="I331" s="37"/>
      <c r="J331" s="36" t="n">
        <v>14.37</v>
      </c>
    </row>
    <row r="332" customFormat="false" ht="1" hidden="false" customHeight="true" outlineLevel="0" collapsed="false">
      <c r="A332" s="38"/>
      <c r="B332" s="38"/>
      <c r="C332" s="38"/>
      <c r="D332" s="38"/>
      <c r="E332" s="38"/>
      <c r="F332" s="38"/>
      <c r="G332" s="38"/>
      <c r="H332" s="38"/>
      <c r="I332" s="38"/>
      <c r="J332" s="38"/>
    </row>
    <row r="333" customFormat="false" ht="18" hidden="false" customHeight="true" outlineLevel="0" collapsed="false">
      <c r="A333" s="10" t="s">
        <v>141</v>
      </c>
      <c r="B333" s="11" t="s">
        <v>9</v>
      </c>
      <c r="C333" s="10" t="s">
        <v>10</v>
      </c>
      <c r="D333" s="10" t="s">
        <v>11</v>
      </c>
      <c r="E333" s="10" t="s">
        <v>310</v>
      </c>
      <c r="F333" s="10"/>
      <c r="G333" s="12" t="s">
        <v>12</v>
      </c>
      <c r="H333" s="11" t="s">
        <v>13</v>
      </c>
      <c r="I333" s="11" t="s">
        <v>14</v>
      </c>
      <c r="J333" s="11" t="s">
        <v>16</v>
      </c>
    </row>
    <row r="334" customFormat="false" ht="24" hidden="false" customHeight="true" outlineLevel="0" collapsed="false">
      <c r="A334" s="16" t="s">
        <v>311</v>
      </c>
      <c r="B334" s="17" t="s">
        <v>142</v>
      </c>
      <c r="C334" s="16" t="s">
        <v>33</v>
      </c>
      <c r="D334" s="16" t="s">
        <v>143</v>
      </c>
      <c r="E334" s="16" t="s">
        <v>559</v>
      </c>
      <c r="F334" s="16"/>
      <c r="G334" s="18" t="s">
        <v>103</v>
      </c>
      <c r="H334" s="28" t="n">
        <v>1</v>
      </c>
      <c r="I334" s="20" t="n">
        <v>52.34</v>
      </c>
      <c r="J334" s="20" t="n">
        <v>52.34</v>
      </c>
    </row>
    <row r="335" customFormat="false" ht="24" hidden="false" customHeight="true" outlineLevel="0" collapsed="false">
      <c r="A335" s="39" t="s">
        <v>342</v>
      </c>
      <c r="B335" s="40" t="s">
        <v>560</v>
      </c>
      <c r="C335" s="39" t="s">
        <v>33</v>
      </c>
      <c r="D335" s="39" t="s">
        <v>561</v>
      </c>
      <c r="E335" s="39" t="s">
        <v>345</v>
      </c>
      <c r="F335" s="39"/>
      <c r="G335" s="41" t="s">
        <v>338</v>
      </c>
      <c r="H335" s="42" t="n">
        <v>0.7</v>
      </c>
      <c r="I335" s="43" t="n">
        <v>21.1</v>
      </c>
      <c r="J335" s="43" t="n">
        <v>14.77</v>
      </c>
    </row>
    <row r="336" customFormat="false" ht="24" hidden="false" customHeight="true" outlineLevel="0" collapsed="false">
      <c r="A336" s="39" t="s">
        <v>342</v>
      </c>
      <c r="B336" s="40" t="s">
        <v>562</v>
      </c>
      <c r="C336" s="39" t="s">
        <v>33</v>
      </c>
      <c r="D336" s="39" t="s">
        <v>563</v>
      </c>
      <c r="E336" s="39" t="s">
        <v>356</v>
      </c>
      <c r="F336" s="39"/>
      <c r="G336" s="41" t="s">
        <v>103</v>
      </c>
      <c r="H336" s="42" t="n">
        <v>1.1</v>
      </c>
      <c r="I336" s="43" t="n">
        <v>17.08</v>
      </c>
      <c r="J336" s="43" t="n">
        <v>18.78</v>
      </c>
    </row>
    <row r="337" customFormat="false" ht="24" hidden="false" customHeight="true" outlineLevel="0" collapsed="false">
      <c r="A337" s="39" t="s">
        <v>342</v>
      </c>
      <c r="B337" s="40" t="s">
        <v>564</v>
      </c>
      <c r="C337" s="39" t="s">
        <v>33</v>
      </c>
      <c r="D337" s="39" t="s">
        <v>565</v>
      </c>
      <c r="E337" s="39" t="s">
        <v>345</v>
      </c>
      <c r="F337" s="39"/>
      <c r="G337" s="41" t="s">
        <v>338</v>
      </c>
      <c r="H337" s="42" t="n">
        <v>0.7</v>
      </c>
      <c r="I337" s="43" t="n">
        <v>26.85</v>
      </c>
      <c r="J337" s="43" t="n">
        <v>18.79</v>
      </c>
    </row>
    <row r="338" customFormat="false" ht="18" hidden="false" customHeight="false" outlineLevel="0" collapsed="false">
      <c r="A338" s="34"/>
      <c r="B338" s="34"/>
      <c r="C338" s="34"/>
      <c r="D338" s="34"/>
      <c r="E338" s="35" t="s">
        <v>323</v>
      </c>
      <c r="F338" s="36" t="n">
        <v>15.6078504</v>
      </c>
      <c r="G338" s="35" t="s">
        <v>324</v>
      </c>
      <c r="H338" s="36" t="n">
        <v>17.95</v>
      </c>
      <c r="I338" s="35" t="s">
        <v>325</v>
      </c>
      <c r="J338" s="36" t="n">
        <v>33.56</v>
      </c>
    </row>
    <row r="339" customFormat="false" ht="18" hidden="false" customHeight="true" outlineLevel="0" collapsed="false">
      <c r="A339" s="34"/>
      <c r="B339" s="34"/>
      <c r="C339" s="34"/>
      <c r="D339" s="34"/>
      <c r="E339" s="35" t="s">
        <v>326</v>
      </c>
      <c r="F339" s="36" t="n">
        <v>11.29</v>
      </c>
      <c r="G339" s="34"/>
      <c r="H339" s="37" t="s">
        <v>327</v>
      </c>
      <c r="I339" s="37"/>
      <c r="J339" s="36" t="n">
        <v>63.63</v>
      </c>
    </row>
    <row r="340" customFormat="false" ht="1" hidden="false" customHeight="true" outlineLevel="0" collapsed="false">
      <c r="A340" s="38"/>
      <c r="B340" s="38"/>
      <c r="C340" s="38"/>
      <c r="D340" s="38"/>
      <c r="E340" s="38"/>
      <c r="F340" s="38"/>
      <c r="G340" s="38"/>
      <c r="H340" s="38"/>
      <c r="I340" s="38"/>
      <c r="J340" s="38"/>
    </row>
    <row r="341" customFormat="false" ht="18" hidden="false" customHeight="true" outlineLevel="0" collapsed="false">
      <c r="A341" s="10" t="s">
        <v>144</v>
      </c>
      <c r="B341" s="11" t="s">
        <v>9</v>
      </c>
      <c r="C341" s="10" t="s">
        <v>10</v>
      </c>
      <c r="D341" s="10" t="s">
        <v>11</v>
      </c>
      <c r="E341" s="10" t="s">
        <v>310</v>
      </c>
      <c r="F341" s="10"/>
      <c r="G341" s="12" t="s">
        <v>12</v>
      </c>
      <c r="H341" s="11" t="s">
        <v>13</v>
      </c>
      <c r="I341" s="11" t="s">
        <v>14</v>
      </c>
      <c r="J341" s="11" t="s">
        <v>16</v>
      </c>
    </row>
    <row r="342" customFormat="false" ht="24" hidden="false" customHeight="true" outlineLevel="0" collapsed="false">
      <c r="A342" s="16" t="s">
        <v>311</v>
      </c>
      <c r="B342" s="17" t="s">
        <v>145</v>
      </c>
      <c r="C342" s="16" t="s">
        <v>33</v>
      </c>
      <c r="D342" s="16" t="s">
        <v>146</v>
      </c>
      <c r="E342" s="16" t="s">
        <v>559</v>
      </c>
      <c r="F342" s="16"/>
      <c r="G342" s="18" t="s">
        <v>103</v>
      </c>
      <c r="H342" s="28" t="n">
        <v>1</v>
      </c>
      <c r="I342" s="20" t="n">
        <v>19.4</v>
      </c>
      <c r="J342" s="20" t="n">
        <v>19.4</v>
      </c>
    </row>
    <row r="343" customFormat="false" ht="24" hidden="false" customHeight="true" outlineLevel="0" collapsed="false">
      <c r="A343" s="39" t="s">
        <v>342</v>
      </c>
      <c r="B343" s="40" t="s">
        <v>560</v>
      </c>
      <c r="C343" s="39" t="s">
        <v>33</v>
      </c>
      <c r="D343" s="39" t="s">
        <v>561</v>
      </c>
      <c r="E343" s="39" t="s">
        <v>345</v>
      </c>
      <c r="F343" s="39"/>
      <c r="G343" s="41" t="s">
        <v>338</v>
      </c>
      <c r="H343" s="42" t="n">
        <v>0.3</v>
      </c>
      <c r="I343" s="43" t="n">
        <v>21.1</v>
      </c>
      <c r="J343" s="43" t="n">
        <v>6.33</v>
      </c>
    </row>
    <row r="344" customFormat="false" ht="24" hidden="false" customHeight="true" outlineLevel="0" collapsed="false">
      <c r="A344" s="39" t="s">
        <v>342</v>
      </c>
      <c r="B344" s="40" t="s">
        <v>566</v>
      </c>
      <c r="C344" s="39" t="s">
        <v>33</v>
      </c>
      <c r="D344" s="39" t="s">
        <v>567</v>
      </c>
      <c r="E344" s="39" t="s">
        <v>356</v>
      </c>
      <c r="F344" s="39"/>
      <c r="G344" s="41" t="s">
        <v>103</v>
      </c>
      <c r="H344" s="42" t="n">
        <v>1.1</v>
      </c>
      <c r="I344" s="43" t="n">
        <v>4.57</v>
      </c>
      <c r="J344" s="43" t="n">
        <v>5.02</v>
      </c>
    </row>
    <row r="345" customFormat="false" ht="24" hidden="false" customHeight="true" outlineLevel="0" collapsed="false">
      <c r="A345" s="39" t="s">
        <v>342</v>
      </c>
      <c r="B345" s="40" t="s">
        <v>564</v>
      </c>
      <c r="C345" s="39" t="s">
        <v>33</v>
      </c>
      <c r="D345" s="39" t="s">
        <v>565</v>
      </c>
      <c r="E345" s="39" t="s">
        <v>345</v>
      </c>
      <c r="F345" s="39"/>
      <c r="G345" s="41" t="s">
        <v>338</v>
      </c>
      <c r="H345" s="42" t="n">
        <v>0.3</v>
      </c>
      <c r="I345" s="43" t="n">
        <v>26.85</v>
      </c>
      <c r="J345" s="43" t="n">
        <v>8.05</v>
      </c>
    </row>
    <row r="346" customFormat="false" ht="18" hidden="false" customHeight="false" outlineLevel="0" collapsed="false">
      <c r="A346" s="34"/>
      <c r="B346" s="34"/>
      <c r="C346" s="34"/>
      <c r="D346" s="34"/>
      <c r="E346" s="35" t="s">
        <v>323</v>
      </c>
      <c r="F346" s="36" t="n">
        <v>6.68775</v>
      </c>
      <c r="G346" s="35" t="s">
        <v>324</v>
      </c>
      <c r="H346" s="36" t="n">
        <v>7.69</v>
      </c>
      <c r="I346" s="35" t="s">
        <v>325</v>
      </c>
      <c r="J346" s="36" t="n">
        <v>14.38</v>
      </c>
    </row>
    <row r="347" customFormat="false" ht="18" hidden="false" customHeight="true" outlineLevel="0" collapsed="false">
      <c r="A347" s="34"/>
      <c r="B347" s="34"/>
      <c r="C347" s="34"/>
      <c r="D347" s="34"/>
      <c r="E347" s="35" t="s">
        <v>326</v>
      </c>
      <c r="F347" s="36" t="n">
        <v>4.18</v>
      </c>
      <c r="G347" s="34"/>
      <c r="H347" s="37" t="s">
        <v>327</v>
      </c>
      <c r="I347" s="37"/>
      <c r="J347" s="36" t="n">
        <v>23.58</v>
      </c>
    </row>
    <row r="348" customFormat="false" ht="1" hidden="false" customHeight="true" outlineLevel="0" collapsed="false">
      <c r="A348" s="38"/>
      <c r="B348" s="38"/>
      <c r="C348" s="38"/>
      <c r="D348" s="38"/>
      <c r="E348" s="38"/>
      <c r="F348" s="38"/>
      <c r="G348" s="38"/>
      <c r="H348" s="38"/>
      <c r="I348" s="38"/>
      <c r="J348" s="38"/>
    </row>
    <row r="349" customFormat="false" ht="18" hidden="false" customHeight="true" outlineLevel="0" collapsed="false">
      <c r="A349" s="10" t="s">
        <v>147</v>
      </c>
      <c r="B349" s="11" t="s">
        <v>9</v>
      </c>
      <c r="C349" s="10" t="s">
        <v>10</v>
      </c>
      <c r="D349" s="10" t="s">
        <v>11</v>
      </c>
      <c r="E349" s="10" t="s">
        <v>310</v>
      </c>
      <c r="F349" s="10"/>
      <c r="G349" s="12" t="s">
        <v>12</v>
      </c>
      <c r="H349" s="11" t="s">
        <v>13</v>
      </c>
      <c r="I349" s="11" t="s">
        <v>14</v>
      </c>
      <c r="J349" s="11" t="s">
        <v>16</v>
      </c>
    </row>
    <row r="350" customFormat="false" ht="24" hidden="false" customHeight="true" outlineLevel="0" collapsed="false">
      <c r="A350" s="16" t="s">
        <v>311</v>
      </c>
      <c r="B350" s="17" t="s">
        <v>148</v>
      </c>
      <c r="C350" s="16" t="s">
        <v>33</v>
      </c>
      <c r="D350" s="16" t="s">
        <v>149</v>
      </c>
      <c r="E350" s="16" t="s">
        <v>559</v>
      </c>
      <c r="F350" s="16"/>
      <c r="G350" s="18" t="s">
        <v>85</v>
      </c>
      <c r="H350" s="28" t="n">
        <v>1</v>
      </c>
      <c r="I350" s="20" t="n">
        <v>7.52</v>
      </c>
      <c r="J350" s="20" t="n">
        <v>7.52</v>
      </c>
    </row>
    <row r="351" customFormat="false" ht="24" hidden="false" customHeight="true" outlineLevel="0" collapsed="false">
      <c r="A351" s="39" t="s">
        <v>342</v>
      </c>
      <c r="B351" s="40" t="s">
        <v>560</v>
      </c>
      <c r="C351" s="39" t="s">
        <v>33</v>
      </c>
      <c r="D351" s="39" t="s">
        <v>561</v>
      </c>
      <c r="E351" s="39" t="s">
        <v>345</v>
      </c>
      <c r="F351" s="39"/>
      <c r="G351" s="41" t="s">
        <v>338</v>
      </c>
      <c r="H351" s="42" t="n">
        <v>0.1</v>
      </c>
      <c r="I351" s="43" t="n">
        <v>21.1</v>
      </c>
      <c r="J351" s="43" t="n">
        <v>2.11</v>
      </c>
    </row>
    <row r="352" customFormat="false" ht="24" hidden="false" customHeight="true" outlineLevel="0" collapsed="false">
      <c r="A352" s="39" t="s">
        <v>342</v>
      </c>
      <c r="B352" s="40" t="s">
        <v>568</v>
      </c>
      <c r="C352" s="39" t="s">
        <v>33</v>
      </c>
      <c r="D352" s="39" t="s">
        <v>569</v>
      </c>
      <c r="E352" s="39" t="s">
        <v>356</v>
      </c>
      <c r="F352" s="39"/>
      <c r="G352" s="41" t="s">
        <v>85</v>
      </c>
      <c r="H352" s="42" t="n">
        <v>1</v>
      </c>
      <c r="I352" s="43" t="n">
        <v>2.73</v>
      </c>
      <c r="J352" s="43" t="n">
        <v>2.73</v>
      </c>
    </row>
    <row r="353" customFormat="false" ht="24" hidden="false" customHeight="true" outlineLevel="0" collapsed="false">
      <c r="A353" s="39" t="s">
        <v>342</v>
      </c>
      <c r="B353" s="40" t="s">
        <v>564</v>
      </c>
      <c r="C353" s="39" t="s">
        <v>33</v>
      </c>
      <c r="D353" s="39" t="s">
        <v>565</v>
      </c>
      <c r="E353" s="39" t="s">
        <v>345</v>
      </c>
      <c r="F353" s="39"/>
      <c r="G353" s="41" t="s">
        <v>338</v>
      </c>
      <c r="H353" s="42" t="n">
        <v>0.1</v>
      </c>
      <c r="I353" s="43" t="n">
        <v>26.85</v>
      </c>
      <c r="J353" s="43" t="n">
        <v>2.68</v>
      </c>
    </row>
    <row r="354" customFormat="false" ht="18" hidden="false" customHeight="false" outlineLevel="0" collapsed="false">
      <c r="A354" s="34"/>
      <c r="B354" s="34"/>
      <c r="C354" s="34"/>
      <c r="D354" s="34"/>
      <c r="E354" s="35" t="s">
        <v>323</v>
      </c>
      <c r="F354" s="36" t="n">
        <v>2.2276997</v>
      </c>
      <c r="G354" s="35" t="s">
        <v>324</v>
      </c>
      <c r="H354" s="36" t="n">
        <v>2.56</v>
      </c>
      <c r="I354" s="35" t="s">
        <v>325</v>
      </c>
      <c r="J354" s="36" t="n">
        <v>4.79</v>
      </c>
    </row>
    <row r="355" customFormat="false" ht="18" hidden="false" customHeight="true" outlineLevel="0" collapsed="false">
      <c r="A355" s="34"/>
      <c r="B355" s="34"/>
      <c r="C355" s="34"/>
      <c r="D355" s="34"/>
      <c r="E355" s="35" t="s">
        <v>326</v>
      </c>
      <c r="F355" s="36" t="n">
        <v>1.62</v>
      </c>
      <c r="G355" s="34"/>
      <c r="H355" s="37" t="s">
        <v>327</v>
      </c>
      <c r="I355" s="37"/>
      <c r="J355" s="36" t="n">
        <v>9.14</v>
      </c>
    </row>
    <row r="356" customFormat="false" ht="1" hidden="false" customHeight="true" outlineLevel="0" collapsed="false">
      <c r="A356" s="38"/>
      <c r="B356" s="38"/>
      <c r="C356" s="38"/>
      <c r="D356" s="38"/>
      <c r="E356" s="38"/>
      <c r="F356" s="38"/>
      <c r="G356" s="38"/>
      <c r="H356" s="38"/>
      <c r="I356" s="38"/>
      <c r="J356" s="38"/>
    </row>
    <row r="357" customFormat="false" ht="18" hidden="false" customHeight="true" outlineLevel="0" collapsed="false">
      <c r="A357" s="10" t="s">
        <v>150</v>
      </c>
      <c r="B357" s="11" t="s">
        <v>9</v>
      </c>
      <c r="C357" s="10" t="s">
        <v>10</v>
      </c>
      <c r="D357" s="10" t="s">
        <v>11</v>
      </c>
      <c r="E357" s="10" t="s">
        <v>310</v>
      </c>
      <c r="F357" s="10"/>
      <c r="G357" s="12" t="s">
        <v>12</v>
      </c>
      <c r="H357" s="11" t="s">
        <v>13</v>
      </c>
      <c r="I357" s="11" t="s">
        <v>14</v>
      </c>
      <c r="J357" s="11" t="s">
        <v>16</v>
      </c>
    </row>
    <row r="358" customFormat="false" ht="24" hidden="false" customHeight="true" outlineLevel="0" collapsed="false">
      <c r="A358" s="16" t="s">
        <v>311</v>
      </c>
      <c r="B358" s="17" t="s">
        <v>151</v>
      </c>
      <c r="C358" s="16" t="s">
        <v>33</v>
      </c>
      <c r="D358" s="16" t="s">
        <v>152</v>
      </c>
      <c r="E358" s="16" t="s">
        <v>570</v>
      </c>
      <c r="F358" s="16"/>
      <c r="G358" s="18" t="s">
        <v>85</v>
      </c>
      <c r="H358" s="28" t="n">
        <v>1</v>
      </c>
      <c r="I358" s="20" t="n">
        <v>25.47</v>
      </c>
      <c r="J358" s="20" t="n">
        <v>25.47</v>
      </c>
    </row>
    <row r="359" customFormat="false" ht="24" hidden="false" customHeight="true" outlineLevel="0" collapsed="false">
      <c r="A359" s="39" t="s">
        <v>342</v>
      </c>
      <c r="B359" s="40" t="s">
        <v>560</v>
      </c>
      <c r="C359" s="39" t="s">
        <v>33</v>
      </c>
      <c r="D359" s="39" t="s">
        <v>561</v>
      </c>
      <c r="E359" s="39" t="s">
        <v>345</v>
      </c>
      <c r="F359" s="39"/>
      <c r="G359" s="41" t="s">
        <v>338</v>
      </c>
      <c r="H359" s="42" t="n">
        <v>0.3</v>
      </c>
      <c r="I359" s="43" t="n">
        <v>21.1</v>
      </c>
      <c r="J359" s="43" t="n">
        <v>6.33</v>
      </c>
    </row>
    <row r="360" customFormat="false" ht="24" hidden="false" customHeight="true" outlineLevel="0" collapsed="false">
      <c r="A360" s="39" t="s">
        <v>342</v>
      </c>
      <c r="B360" s="40" t="s">
        <v>571</v>
      </c>
      <c r="C360" s="39" t="s">
        <v>33</v>
      </c>
      <c r="D360" s="39" t="s">
        <v>572</v>
      </c>
      <c r="E360" s="39" t="s">
        <v>356</v>
      </c>
      <c r="F360" s="39"/>
      <c r="G360" s="41" t="s">
        <v>85</v>
      </c>
      <c r="H360" s="42" t="n">
        <v>1</v>
      </c>
      <c r="I360" s="43" t="n">
        <v>11.09</v>
      </c>
      <c r="J360" s="43" t="n">
        <v>11.09</v>
      </c>
    </row>
    <row r="361" customFormat="false" ht="24" hidden="false" customHeight="true" outlineLevel="0" collapsed="false">
      <c r="A361" s="39" t="s">
        <v>342</v>
      </c>
      <c r="B361" s="40" t="s">
        <v>564</v>
      </c>
      <c r="C361" s="39" t="s">
        <v>33</v>
      </c>
      <c r="D361" s="39" t="s">
        <v>565</v>
      </c>
      <c r="E361" s="39" t="s">
        <v>345</v>
      </c>
      <c r="F361" s="39"/>
      <c r="G361" s="41" t="s">
        <v>338</v>
      </c>
      <c r="H361" s="42" t="n">
        <v>0.3</v>
      </c>
      <c r="I361" s="43" t="n">
        <v>26.85</v>
      </c>
      <c r="J361" s="43" t="n">
        <v>8.05</v>
      </c>
    </row>
    <row r="362" customFormat="false" ht="18" hidden="false" customHeight="false" outlineLevel="0" collapsed="false">
      <c r="A362" s="34"/>
      <c r="B362" s="34"/>
      <c r="C362" s="34"/>
      <c r="D362" s="34"/>
      <c r="E362" s="35" t="s">
        <v>323</v>
      </c>
      <c r="F362" s="36" t="n">
        <v>6.68775</v>
      </c>
      <c r="G362" s="35" t="s">
        <v>324</v>
      </c>
      <c r="H362" s="36" t="n">
        <v>7.69</v>
      </c>
      <c r="I362" s="35" t="s">
        <v>325</v>
      </c>
      <c r="J362" s="36" t="n">
        <v>14.38</v>
      </c>
    </row>
    <row r="363" customFormat="false" ht="18" hidden="false" customHeight="true" outlineLevel="0" collapsed="false">
      <c r="A363" s="34"/>
      <c r="B363" s="34"/>
      <c r="C363" s="34"/>
      <c r="D363" s="34"/>
      <c r="E363" s="35" t="s">
        <v>326</v>
      </c>
      <c r="F363" s="36" t="n">
        <v>5.49</v>
      </c>
      <c r="G363" s="34"/>
      <c r="H363" s="37" t="s">
        <v>327</v>
      </c>
      <c r="I363" s="37"/>
      <c r="J363" s="36" t="n">
        <v>30.96</v>
      </c>
    </row>
    <row r="364" customFormat="false" ht="1" hidden="false" customHeight="true" outlineLevel="0" collapsed="false">
      <c r="A364" s="38"/>
      <c r="B364" s="38"/>
      <c r="C364" s="38"/>
      <c r="D364" s="38"/>
      <c r="E364" s="38"/>
      <c r="F364" s="38"/>
      <c r="G364" s="38"/>
      <c r="H364" s="38"/>
      <c r="I364" s="38"/>
      <c r="J364" s="38"/>
    </row>
    <row r="365" customFormat="false" ht="18" hidden="false" customHeight="true" outlineLevel="0" collapsed="false">
      <c r="A365" s="10" t="s">
        <v>153</v>
      </c>
      <c r="B365" s="11" t="s">
        <v>9</v>
      </c>
      <c r="C365" s="10" t="s">
        <v>10</v>
      </c>
      <c r="D365" s="10" t="s">
        <v>11</v>
      </c>
      <c r="E365" s="10" t="s">
        <v>310</v>
      </c>
      <c r="F365" s="10"/>
      <c r="G365" s="12" t="s">
        <v>12</v>
      </c>
      <c r="H365" s="11" t="s">
        <v>13</v>
      </c>
      <c r="I365" s="11" t="s">
        <v>14</v>
      </c>
      <c r="J365" s="11" t="s">
        <v>16</v>
      </c>
    </row>
    <row r="366" customFormat="false" ht="24" hidden="false" customHeight="true" outlineLevel="0" collapsed="false">
      <c r="A366" s="16" t="s">
        <v>311</v>
      </c>
      <c r="B366" s="17" t="s">
        <v>154</v>
      </c>
      <c r="C366" s="16" t="s">
        <v>33</v>
      </c>
      <c r="D366" s="16" t="s">
        <v>155</v>
      </c>
      <c r="E366" s="16" t="s">
        <v>570</v>
      </c>
      <c r="F366" s="16"/>
      <c r="G366" s="18" t="s">
        <v>85</v>
      </c>
      <c r="H366" s="28" t="n">
        <v>1</v>
      </c>
      <c r="I366" s="20" t="n">
        <v>25.47</v>
      </c>
      <c r="J366" s="20" t="n">
        <v>25.47</v>
      </c>
    </row>
    <row r="367" customFormat="false" ht="24" hidden="false" customHeight="true" outlineLevel="0" collapsed="false">
      <c r="A367" s="39" t="s">
        <v>342</v>
      </c>
      <c r="B367" s="40" t="s">
        <v>560</v>
      </c>
      <c r="C367" s="39" t="s">
        <v>33</v>
      </c>
      <c r="D367" s="39" t="s">
        <v>561</v>
      </c>
      <c r="E367" s="39" t="s">
        <v>345</v>
      </c>
      <c r="F367" s="39"/>
      <c r="G367" s="41" t="s">
        <v>338</v>
      </c>
      <c r="H367" s="42" t="n">
        <v>0.3</v>
      </c>
      <c r="I367" s="43" t="n">
        <v>21.1</v>
      </c>
      <c r="J367" s="43" t="n">
        <v>6.33</v>
      </c>
    </row>
    <row r="368" customFormat="false" ht="24" hidden="false" customHeight="true" outlineLevel="0" collapsed="false">
      <c r="A368" s="39" t="s">
        <v>342</v>
      </c>
      <c r="B368" s="40" t="s">
        <v>573</v>
      </c>
      <c r="C368" s="39" t="s">
        <v>33</v>
      </c>
      <c r="D368" s="39" t="s">
        <v>574</v>
      </c>
      <c r="E368" s="39" t="s">
        <v>356</v>
      </c>
      <c r="F368" s="39"/>
      <c r="G368" s="41" t="s">
        <v>85</v>
      </c>
      <c r="H368" s="42" t="n">
        <v>1</v>
      </c>
      <c r="I368" s="43" t="n">
        <v>11.09</v>
      </c>
      <c r="J368" s="43" t="n">
        <v>11.09</v>
      </c>
    </row>
    <row r="369" customFormat="false" ht="24" hidden="false" customHeight="true" outlineLevel="0" collapsed="false">
      <c r="A369" s="39" t="s">
        <v>342</v>
      </c>
      <c r="B369" s="40" t="s">
        <v>564</v>
      </c>
      <c r="C369" s="39" t="s">
        <v>33</v>
      </c>
      <c r="D369" s="39" t="s">
        <v>565</v>
      </c>
      <c r="E369" s="39" t="s">
        <v>345</v>
      </c>
      <c r="F369" s="39"/>
      <c r="G369" s="41" t="s">
        <v>338</v>
      </c>
      <c r="H369" s="42" t="n">
        <v>0.3</v>
      </c>
      <c r="I369" s="43" t="n">
        <v>26.85</v>
      </c>
      <c r="J369" s="43" t="n">
        <v>8.05</v>
      </c>
    </row>
    <row r="370" customFormat="false" ht="18" hidden="false" customHeight="false" outlineLevel="0" collapsed="false">
      <c r="A370" s="34"/>
      <c r="B370" s="34"/>
      <c r="C370" s="34"/>
      <c r="D370" s="34"/>
      <c r="E370" s="35" t="s">
        <v>323</v>
      </c>
      <c r="F370" s="36" t="n">
        <v>6.68775</v>
      </c>
      <c r="G370" s="35" t="s">
        <v>324</v>
      </c>
      <c r="H370" s="36" t="n">
        <v>7.69</v>
      </c>
      <c r="I370" s="35" t="s">
        <v>325</v>
      </c>
      <c r="J370" s="36" t="n">
        <v>14.38</v>
      </c>
    </row>
    <row r="371" customFormat="false" ht="18" hidden="false" customHeight="true" outlineLevel="0" collapsed="false">
      <c r="A371" s="34"/>
      <c r="B371" s="34"/>
      <c r="C371" s="34"/>
      <c r="D371" s="34"/>
      <c r="E371" s="35" t="s">
        <v>326</v>
      </c>
      <c r="F371" s="36" t="n">
        <v>5.49</v>
      </c>
      <c r="G371" s="34"/>
      <c r="H371" s="37" t="s">
        <v>327</v>
      </c>
      <c r="I371" s="37"/>
      <c r="J371" s="36" t="n">
        <v>30.96</v>
      </c>
    </row>
    <row r="372" customFormat="false" ht="1" hidden="false" customHeight="true" outlineLevel="0" collapsed="false">
      <c r="A372" s="38"/>
      <c r="B372" s="38"/>
      <c r="C372" s="38"/>
      <c r="D372" s="38"/>
      <c r="E372" s="38"/>
      <c r="F372" s="38"/>
      <c r="G372" s="38"/>
      <c r="H372" s="38"/>
      <c r="I372" s="38"/>
      <c r="J372" s="38"/>
    </row>
    <row r="373" customFormat="false" ht="18" hidden="false" customHeight="true" outlineLevel="0" collapsed="false">
      <c r="A373" s="10" t="s">
        <v>156</v>
      </c>
      <c r="B373" s="11" t="s">
        <v>9</v>
      </c>
      <c r="C373" s="10" t="s">
        <v>10</v>
      </c>
      <c r="D373" s="10" t="s">
        <v>11</v>
      </c>
      <c r="E373" s="10" t="s">
        <v>310</v>
      </c>
      <c r="F373" s="10"/>
      <c r="G373" s="12" t="s">
        <v>12</v>
      </c>
      <c r="H373" s="11" t="s">
        <v>13</v>
      </c>
      <c r="I373" s="11" t="s">
        <v>14</v>
      </c>
      <c r="J373" s="11" t="s">
        <v>16</v>
      </c>
    </row>
    <row r="374" customFormat="false" ht="24" hidden="false" customHeight="true" outlineLevel="0" collapsed="false">
      <c r="A374" s="16" t="s">
        <v>311</v>
      </c>
      <c r="B374" s="17" t="s">
        <v>157</v>
      </c>
      <c r="C374" s="16" t="s">
        <v>33</v>
      </c>
      <c r="D374" s="16" t="s">
        <v>158</v>
      </c>
      <c r="E374" s="16" t="s">
        <v>570</v>
      </c>
      <c r="F374" s="16"/>
      <c r="G374" s="18" t="s">
        <v>85</v>
      </c>
      <c r="H374" s="28" t="n">
        <v>1</v>
      </c>
      <c r="I374" s="20" t="n">
        <v>25.47</v>
      </c>
      <c r="J374" s="20" t="n">
        <v>25.47</v>
      </c>
    </row>
    <row r="375" customFormat="false" ht="24" hidden="false" customHeight="true" outlineLevel="0" collapsed="false">
      <c r="A375" s="39" t="s">
        <v>342</v>
      </c>
      <c r="B375" s="40" t="s">
        <v>560</v>
      </c>
      <c r="C375" s="39" t="s">
        <v>33</v>
      </c>
      <c r="D375" s="39" t="s">
        <v>561</v>
      </c>
      <c r="E375" s="39" t="s">
        <v>345</v>
      </c>
      <c r="F375" s="39"/>
      <c r="G375" s="41" t="s">
        <v>338</v>
      </c>
      <c r="H375" s="42" t="n">
        <v>0.3</v>
      </c>
      <c r="I375" s="43" t="n">
        <v>21.1</v>
      </c>
      <c r="J375" s="43" t="n">
        <v>6.33</v>
      </c>
    </row>
    <row r="376" customFormat="false" ht="24" hidden="false" customHeight="true" outlineLevel="0" collapsed="false">
      <c r="A376" s="39" t="s">
        <v>342</v>
      </c>
      <c r="B376" s="40" t="s">
        <v>575</v>
      </c>
      <c r="C376" s="39" t="s">
        <v>33</v>
      </c>
      <c r="D376" s="39" t="s">
        <v>576</v>
      </c>
      <c r="E376" s="39" t="s">
        <v>356</v>
      </c>
      <c r="F376" s="39"/>
      <c r="G376" s="41" t="s">
        <v>85</v>
      </c>
      <c r="H376" s="42" t="n">
        <v>1</v>
      </c>
      <c r="I376" s="43" t="n">
        <v>11.09</v>
      </c>
      <c r="J376" s="43" t="n">
        <v>11.09</v>
      </c>
    </row>
    <row r="377" customFormat="false" ht="24" hidden="false" customHeight="true" outlineLevel="0" collapsed="false">
      <c r="A377" s="39" t="s">
        <v>342</v>
      </c>
      <c r="B377" s="40" t="s">
        <v>564</v>
      </c>
      <c r="C377" s="39" t="s">
        <v>33</v>
      </c>
      <c r="D377" s="39" t="s">
        <v>565</v>
      </c>
      <c r="E377" s="39" t="s">
        <v>345</v>
      </c>
      <c r="F377" s="39"/>
      <c r="G377" s="41" t="s">
        <v>338</v>
      </c>
      <c r="H377" s="42" t="n">
        <v>0.3</v>
      </c>
      <c r="I377" s="43" t="n">
        <v>26.85</v>
      </c>
      <c r="J377" s="43" t="n">
        <v>8.05</v>
      </c>
    </row>
    <row r="378" customFormat="false" ht="18" hidden="false" customHeight="false" outlineLevel="0" collapsed="false">
      <c r="A378" s="34"/>
      <c r="B378" s="34"/>
      <c r="C378" s="34"/>
      <c r="D378" s="34"/>
      <c r="E378" s="35" t="s">
        <v>323</v>
      </c>
      <c r="F378" s="36" t="n">
        <v>6.68775</v>
      </c>
      <c r="G378" s="35" t="s">
        <v>324</v>
      </c>
      <c r="H378" s="36" t="n">
        <v>7.69</v>
      </c>
      <c r="I378" s="35" t="s">
        <v>325</v>
      </c>
      <c r="J378" s="36" t="n">
        <v>14.38</v>
      </c>
    </row>
    <row r="379" customFormat="false" ht="18" hidden="false" customHeight="true" outlineLevel="0" collapsed="false">
      <c r="A379" s="34"/>
      <c r="B379" s="34"/>
      <c r="C379" s="34"/>
      <c r="D379" s="34"/>
      <c r="E379" s="35" t="s">
        <v>326</v>
      </c>
      <c r="F379" s="36" t="n">
        <v>5.49</v>
      </c>
      <c r="G379" s="34"/>
      <c r="H379" s="37" t="s">
        <v>327</v>
      </c>
      <c r="I379" s="37"/>
      <c r="J379" s="36" t="n">
        <v>30.96</v>
      </c>
    </row>
    <row r="380" customFormat="false" ht="1" hidden="false" customHeight="true" outlineLevel="0" collapsed="false">
      <c r="A380" s="38"/>
      <c r="B380" s="38"/>
      <c r="C380" s="38"/>
      <c r="D380" s="38"/>
      <c r="E380" s="38"/>
      <c r="F380" s="38"/>
      <c r="G380" s="38"/>
      <c r="H380" s="38"/>
      <c r="I380" s="38"/>
      <c r="J380" s="38"/>
    </row>
    <row r="381" customFormat="false" ht="18" hidden="false" customHeight="true" outlineLevel="0" collapsed="false">
      <c r="A381" s="10" t="s">
        <v>159</v>
      </c>
      <c r="B381" s="11" t="s">
        <v>9</v>
      </c>
      <c r="C381" s="10" t="s">
        <v>10</v>
      </c>
      <c r="D381" s="10" t="s">
        <v>11</v>
      </c>
      <c r="E381" s="10" t="s">
        <v>310</v>
      </c>
      <c r="F381" s="10"/>
      <c r="G381" s="12" t="s">
        <v>12</v>
      </c>
      <c r="H381" s="11" t="s">
        <v>13</v>
      </c>
      <c r="I381" s="11" t="s">
        <v>14</v>
      </c>
      <c r="J381" s="11" t="s">
        <v>16</v>
      </c>
    </row>
    <row r="382" customFormat="false" ht="26" hidden="false" customHeight="true" outlineLevel="0" collapsed="false">
      <c r="A382" s="16" t="s">
        <v>311</v>
      </c>
      <c r="B382" s="17" t="s">
        <v>160</v>
      </c>
      <c r="C382" s="16" t="s">
        <v>28</v>
      </c>
      <c r="D382" s="16" t="s">
        <v>161</v>
      </c>
      <c r="E382" s="16" t="s">
        <v>550</v>
      </c>
      <c r="F382" s="16"/>
      <c r="G382" s="18" t="s">
        <v>85</v>
      </c>
      <c r="H382" s="28" t="n">
        <v>1</v>
      </c>
      <c r="I382" s="20" t="n">
        <v>78.99</v>
      </c>
      <c r="J382" s="20" t="n">
        <v>78.99</v>
      </c>
    </row>
    <row r="383" customFormat="false" ht="26" hidden="false" customHeight="true" outlineLevel="0" collapsed="false">
      <c r="A383" s="29" t="s">
        <v>313</v>
      </c>
      <c r="B383" s="30" t="s">
        <v>551</v>
      </c>
      <c r="C383" s="29" t="s">
        <v>28</v>
      </c>
      <c r="D383" s="29" t="s">
        <v>552</v>
      </c>
      <c r="E383" s="29" t="s">
        <v>316</v>
      </c>
      <c r="F383" s="29"/>
      <c r="G383" s="31" t="s">
        <v>338</v>
      </c>
      <c r="H383" s="32" t="n">
        <v>0.2734</v>
      </c>
      <c r="I383" s="33" t="n">
        <v>23.65</v>
      </c>
      <c r="J383" s="33" t="n">
        <v>6.46</v>
      </c>
    </row>
    <row r="384" customFormat="false" ht="24" hidden="false" customHeight="true" outlineLevel="0" collapsed="false">
      <c r="A384" s="29" t="s">
        <v>313</v>
      </c>
      <c r="B384" s="30" t="s">
        <v>553</v>
      </c>
      <c r="C384" s="29" t="s">
        <v>28</v>
      </c>
      <c r="D384" s="29" t="s">
        <v>554</v>
      </c>
      <c r="E384" s="29" t="s">
        <v>316</v>
      </c>
      <c r="F384" s="29"/>
      <c r="G384" s="31" t="s">
        <v>338</v>
      </c>
      <c r="H384" s="32" t="n">
        <v>0.2734</v>
      </c>
      <c r="I384" s="33" t="n">
        <v>29.25</v>
      </c>
      <c r="J384" s="33" t="n">
        <v>7.99</v>
      </c>
    </row>
    <row r="385" customFormat="false" ht="39" hidden="false" customHeight="true" outlineLevel="0" collapsed="false">
      <c r="A385" s="39" t="s">
        <v>342</v>
      </c>
      <c r="B385" s="40" t="s">
        <v>577</v>
      </c>
      <c r="C385" s="39" t="s">
        <v>28</v>
      </c>
      <c r="D385" s="39" t="s">
        <v>578</v>
      </c>
      <c r="E385" s="39" t="s">
        <v>356</v>
      </c>
      <c r="F385" s="39"/>
      <c r="G385" s="41" t="s">
        <v>85</v>
      </c>
      <c r="H385" s="42" t="n">
        <v>3</v>
      </c>
      <c r="I385" s="43" t="n">
        <v>1.56</v>
      </c>
      <c r="J385" s="43" t="n">
        <v>4.68</v>
      </c>
    </row>
    <row r="386" customFormat="false" ht="24" hidden="false" customHeight="true" outlineLevel="0" collapsed="false">
      <c r="A386" s="39" t="s">
        <v>342</v>
      </c>
      <c r="B386" s="40" t="s">
        <v>579</v>
      </c>
      <c r="C386" s="39" t="s">
        <v>28</v>
      </c>
      <c r="D386" s="39" t="s">
        <v>580</v>
      </c>
      <c r="E386" s="39" t="s">
        <v>356</v>
      </c>
      <c r="F386" s="39"/>
      <c r="G386" s="41" t="s">
        <v>85</v>
      </c>
      <c r="H386" s="42" t="n">
        <v>1</v>
      </c>
      <c r="I386" s="43" t="n">
        <v>59.86</v>
      </c>
      <c r="J386" s="43" t="n">
        <v>59.86</v>
      </c>
    </row>
    <row r="387" customFormat="false" ht="18" hidden="false" customHeight="false" outlineLevel="0" collapsed="false">
      <c r="A387" s="34"/>
      <c r="B387" s="34"/>
      <c r="C387" s="34"/>
      <c r="D387" s="34"/>
      <c r="E387" s="35" t="s">
        <v>323</v>
      </c>
      <c r="F387" s="36" t="n">
        <v>4.71118965677611</v>
      </c>
      <c r="G387" s="35" t="s">
        <v>324</v>
      </c>
      <c r="H387" s="36" t="n">
        <v>5.42</v>
      </c>
      <c r="I387" s="35" t="s">
        <v>325</v>
      </c>
      <c r="J387" s="36" t="n">
        <v>10.13</v>
      </c>
    </row>
    <row r="388" customFormat="false" ht="18" hidden="false" customHeight="true" outlineLevel="0" collapsed="false">
      <c r="A388" s="34"/>
      <c r="B388" s="34"/>
      <c r="C388" s="34"/>
      <c r="D388" s="34"/>
      <c r="E388" s="35" t="s">
        <v>326</v>
      </c>
      <c r="F388" s="36" t="n">
        <v>17.04</v>
      </c>
      <c r="G388" s="34"/>
      <c r="H388" s="37" t="s">
        <v>327</v>
      </c>
      <c r="I388" s="37"/>
      <c r="J388" s="36" t="n">
        <v>96.03</v>
      </c>
    </row>
    <row r="389" customFormat="false" ht="1" hidden="false" customHeight="true" outlineLevel="0" collapsed="false">
      <c r="A389" s="38"/>
      <c r="B389" s="38"/>
      <c r="C389" s="38"/>
      <c r="D389" s="38"/>
      <c r="E389" s="38"/>
      <c r="F389" s="38"/>
      <c r="G389" s="38"/>
      <c r="H389" s="38"/>
      <c r="I389" s="38"/>
      <c r="J389" s="38"/>
    </row>
    <row r="390" customFormat="false" ht="18" hidden="false" customHeight="true" outlineLevel="0" collapsed="false">
      <c r="A390" s="10" t="s">
        <v>162</v>
      </c>
      <c r="B390" s="11" t="s">
        <v>9</v>
      </c>
      <c r="C390" s="10" t="s">
        <v>10</v>
      </c>
      <c r="D390" s="10" t="s">
        <v>11</v>
      </c>
      <c r="E390" s="10" t="s">
        <v>310</v>
      </c>
      <c r="F390" s="10"/>
      <c r="G390" s="12" t="s">
        <v>12</v>
      </c>
      <c r="H390" s="11" t="s">
        <v>13</v>
      </c>
      <c r="I390" s="11" t="s">
        <v>14</v>
      </c>
      <c r="J390" s="11" t="s">
        <v>16</v>
      </c>
    </row>
    <row r="391" customFormat="false" ht="26" hidden="false" customHeight="true" outlineLevel="0" collapsed="false">
      <c r="A391" s="16" t="s">
        <v>311</v>
      </c>
      <c r="B391" s="17" t="s">
        <v>163</v>
      </c>
      <c r="C391" s="16" t="s">
        <v>33</v>
      </c>
      <c r="D391" s="16" t="s">
        <v>164</v>
      </c>
      <c r="E391" s="16" t="s">
        <v>453</v>
      </c>
      <c r="F391" s="16"/>
      <c r="G391" s="18" t="s">
        <v>85</v>
      </c>
      <c r="H391" s="28" t="n">
        <v>1</v>
      </c>
      <c r="I391" s="20" t="n">
        <v>133.83</v>
      </c>
      <c r="J391" s="20" t="n">
        <v>133.83</v>
      </c>
    </row>
    <row r="392" customFormat="false" ht="26" hidden="false" customHeight="true" outlineLevel="0" collapsed="false">
      <c r="A392" s="39" t="s">
        <v>342</v>
      </c>
      <c r="B392" s="40" t="s">
        <v>581</v>
      </c>
      <c r="C392" s="39" t="s">
        <v>33</v>
      </c>
      <c r="D392" s="39" t="s">
        <v>582</v>
      </c>
      <c r="E392" s="39" t="s">
        <v>356</v>
      </c>
      <c r="F392" s="39"/>
      <c r="G392" s="41" t="s">
        <v>85</v>
      </c>
      <c r="H392" s="42" t="n">
        <v>1</v>
      </c>
      <c r="I392" s="43" t="n">
        <v>133.83</v>
      </c>
      <c r="J392" s="43" t="n">
        <v>133.83</v>
      </c>
    </row>
    <row r="393" customFormat="false" ht="18" hidden="false" customHeight="false" outlineLevel="0" collapsed="false">
      <c r="A393" s="34"/>
      <c r="B393" s="34"/>
      <c r="C393" s="34"/>
      <c r="D393" s="34"/>
      <c r="E393" s="35" t="s">
        <v>323</v>
      </c>
      <c r="F393" s="36" t="n">
        <v>0</v>
      </c>
      <c r="G393" s="35" t="s">
        <v>324</v>
      </c>
      <c r="H393" s="36" t="n">
        <v>0</v>
      </c>
      <c r="I393" s="35" t="s">
        <v>325</v>
      </c>
      <c r="J393" s="36" t="n">
        <v>0</v>
      </c>
    </row>
    <row r="394" customFormat="false" ht="18" hidden="false" customHeight="true" outlineLevel="0" collapsed="false">
      <c r="A394" s="34"/>
      <c r="B394" s="34"/>
      <c r="C394" s="34"/>
      <c r="D394" s="34"/>
      <c r="E394" s="35" t="s">
        <v>326</v>
      </c>
      <c r="F394" s="36" t="n">
        <v>28.88</v>
      </c>
      <c r="G394" s="34"/>
      <c r="H394" s="37" t="s">
        <v>327</v>
      </c>
      <c r="I394" s="37"/>
      <c r="J394" s="36" t="n">
        <v>162.71</v>
      </c>
    </row>
    <row r="395" customFormat="false" ht="1" hidden="false" customHeight="true" outlineLevel="0" collapsed="false">
      <c r="A395" s="38"/>
      <c r="B395" s="38"/>
      <c r="C395" s="38"/>
      <c r="D395" s="38"/>
      <c r="E395" s="38"/>
      <c r="F395" s="38"/>
      <c r="G395" s="38"/>
      <c r="H395" s="38"/>
      <c r="I395" s="38"/>
      <c r="J395" s="38"/>
    </row>
    <row r="396" customFormat="false" ht="18" hidden="false" customHeight="true" outlineLevel="0" collapsed="false">
      <c r="A396" s="10" t="s">
        <v>165</v>
      </c>
      <c r="B396" s="11" t="s">
        <v>9</v>
      </c>
      <c r="C396" s="10" t="s">
        <v>10</v>
      </c>
      <c r="D396" s="10" t="s">
        <v>11</v>
      </c>
      <c r="E396" s="10" t="s">
        <v>310</v>
      </c>
      <c r="F396" s="10"/>
      <c r="G396" s="12" t="s">
        <v>12</v>
      </c>
      <c r="H396" s="11" t="s">
        <v>13</v>
      </c>
      <c r="I396" s="11" t="s">
        <v>14</v>
      </c>
      <c r="J396" s="11" t="s">
        <v>16</v>
      </c>
    </row>
    <row r="397" customFormat="false" ht="24" hidden="false" customHeight="true" outlineLevel="0" collapsed="false">
      <c r="A397" s="16" t="s">
        <v>311</v>
      </c>
      <c r="B397" s="17" t="s">
        <v>166</v>
      </c>
      <c r="C397" s="16" t="s">
        <v>33</v>
      </c>
      <c r="D397" s="16" t="s">
        <v>167</v>
      </c>
      <c r="E397" s="16" t="s">
        <v>570</v>
      </c>
      <c r="F397" s="16"/>
      <c r="G397" s="18" t="s">
        <v>85</v>
      </c>
      <c r="H397" s="28" t="n">
        <v>1</v>
      </c>
      <c r="I397" s="20" t="n">
        <v>162.96</v>
      </c>
      <c r="J397" s="20" t="n">
        <v>162.96</v>
      </c>
    </row>
    <row r="398" customFormat="false" ht="24" hidden="false" customHeight="true" outlineLevel="0" collapsed="false">
      <c r="A398" s="39" t="s">
        <v>342</v>
      </c>
      <c r="B398" s="40" t="s">
        <v>583</v>
      </c>
      <c r="C398" s="39" t="s">
        <v>33</v>
      </c>
      <c r="D398" s="39" t="s">
        <v>584</v>
      </c>
      <c r="E398" s="39" t="s">
        <v>345</v>
      </c>
      <c r="F398" s="39"/>
      <c r="G398" s="41" t="s">
        <v>338</v>
      </c>
      <c r="H398" s="42" t="n">
        <v>0.6</v>
      </c>
      <c r="I398" s="43" t="n">
        <v>21.1</v>
      </c>
      <c r="J398" s="43" t="n">
        <v>12.66</v>
      </c>
    </row>
    <row r="399" customFormat="false" ht="24" hidden="false" customHeight="true" outlineLevel="0" collapsed="false">
      <c r="A399" s="39" t="s">
        <v>342</v>
      </c>
      <c r="B399" s="40" t="s">
        <v>564</v>
      </c>
      <c r="C399" s="39" t="s">
        <v>33</v>
      </c>
      <c r="D399" s="39" t="s">
        <v>565</v>
      </c>
      <c r="E399" s="39" t="s">
        <v>345</v>
      </c>
      <c r="F399" s="39"/>
      <c r="G399" s="41" t="s">
        <v>338</v>
      </c>
      <c r="H399" s="42" t="n">
        <v>0.6</v>
      </c>
      <c r="I399" s="43" t="n">
        <v>26.85</v>
      </c>
      <c r="J399" s="43" t="n">
        <v>16.11</v>
      </c>
    </row>
    <row r="400" customFormat="false" ht="24" hidden="false" customHeight="true" outlineLevel="0" collapsed="false">
      <c r="A400" s="39" t="s">
        <v>342</v>
      </c>
      <c r="B400" s="40" t="s">
        <v>585</v>
      </c>
      <c r="C400" s="39" t="s">
        <v>33</v>
      </c>
      <c r="D400" s="39" t="s">
        <v>167</v>
      </c>
      <c r="E400" s="39" t="s">
        <v>356</v>
      </c>
      <c r="F400" s="39"/>
      <c r="G400" s="41" t="s">
        <v>85</v>
      </c>
      <c r="H400" s="42" t="n">
        <v>1</v>
      </c>
      <c r="I400" s="43" t="n">
        <v>134.19</v>
      </c>
      <c r="J400" s="43" t="n">
        <v>134.19</v>
      </c>
    </row>
    <row r="401" customFormat="false" ht="18" hidden="false" customHeight="false" outlineLevel="0" collapsed="false">
      <c r="A401" s="34"/>
      <c r="B401" s="34"/>
      <c r="C401" s="34"/>
      <c r="D401" s="34"/>
      <c r="E401" s="35" t="s">
        <v>323</v>
      </c>
      <c r="F401" s="36" t="n">
        <v>13.3801507</v>
      </c>
      <c r="G401" s="35" t="s">
        <v>324</v>
      </c>
      <c r="H401" s="36" t="n">
        <v>15.39</v>
      </c>
      <c r="I401" s="35" t="s">
        <v>325</v>
      </c>
      <c r="J401" s="36" t="n">
        <v>28.77</v>
      </c>
    </row>
    <row r="402" customFormat="false" ht="18" hidden="false" customHeight="true" outlineLevel="0" collapsed="false">
      <c r="A402" s="34"/>
      <c r="B402" s="34"/>
      <c r="C402" s="34"/>
      <c r="D402" s="34"/>
      <c r="E402" s="35" t="s">
        <v>326</v>
      </c>
      <c r="F402" s="36" t="n">
        <v>35.16</v>
      </c>
      <c r="G402" s="34"/>
      <c r="H402" s="37" t="s">
        <v>327</v>
      </c>
      <c r="I402" s="37"/>
      <c r="J402" s="36" t="n">
        <v>198.12</v>
      </c>
    </row>
    <row r="403" customFormat="false" ht="1" hidden="false" customHeight="true" outlineLevel="0" collapsed="false">
      <c r="A403" s="38"/>
      <c r="B403" s="38"/>
      <c r="C403" s="38"/>
      <c r="D403" s="38"/>
      <c r="E403" s="38"/>
      <c r="F403" s="38"/>
      <c r="G403" s="38"/>
      <c r="H403" s="38"/>
      <c r="I403" s="38"/>
      <c r="J403" s="38"/>
    </row>
    <row r="404" customFormat="false" ht="18" hidden="false" customHeight="true" outlineLevel="0" collapsed="false">
      <c r="A404" s="10" t="s">
        <v>168</v>
      </c>
      <c r="B404" s="11" t="s">
        <v>9</v>
      </c>
      <c r="C404" s="10" t="s">
        <v>10</v>
      </c>
      <c r="D404" s="10" t="s">
        <v>11</v>
      </c>
      <c r="E404" s="10" t="s">
        <v>310</v>
      </c>
      <c r="F404" s="10"/>
      <c r="G404" s="12" t="s">
        <v>12</v>
      </c>
      <c r="H404" s="11" t="s">
        <v>13</v>
      </c>
      <c r="I404" s="11" t="s">
        <v>14</v>
      </c>
      <c r="J404" s="11" t="s">
        <v>16</v>
      </c>
    </row>
    <row r="405" customFormat="false" ht="52" hidden="false" customHeight="true" outlineLevel="0" collapsed="false">
      <c r="A405" s="16" t="s">
        <v>311</v>
      </c>
      <c r="B405" s="17" t="s">
        <v>169</v>
      </c>
      <c r="C405" s="16" t="s">
        <v>28</v>
      </c>
      <c r="D405" s="16" t="s">
        <v>170</v>
      </c>
      <c r="E405" s="16" t="s">
        <v>550</v>
      </c>
      <c r="F405" s="16"/>
      <c r="G405" s="18" t="s">
        <v>85</v>
      </c>
      <c r="H405" s="28" t="n">
        <v>1</v>
      </c>
      <c r="I405" s="20" t="n">
        <v>334.38</v>
      </c>
      <c r="J405" s="20" t="n">
        <v>334.38</v>
      </c>
    </row>
    <row r="406" customFormat="false" ht="52" hidden="false" customHeight="true" outlineLevel="0" collapsed="false">
      <c r="A406" s="29" t="s">
        <v>313</v>
      </c>
      <c r="B406" s="30" t="s">
        <v>586</v>
      </c>
      <c r="C406" s="29" t="s">
        <v>28</v>
      </c>
      <c r="D406" s="29" t="s">
        <v>587</v>
      </c>
      <c r="E406" s="29" t="s">
        <v>316</v>
      </c>
      <c r="F406" s="29"/>
      <c r="G406" s="31" t="s">
        <v>351</v>
      </c>
      <c r="H406" s="32" t="n">
        <v>0.0117</v>
      </c>
      <c r="I406" s="33" t="n">
        <v>730.41</v>
      </c>
      <c r="J406" s="33" t="n">
        <v>8.54</v>
      </c>
    </row>
    <row r="407" customFormat="false" ht="26" hidden="false" customHeight="true" outlineLevel="0" collapsed="false">
      <c r="A407" s="29" t="s">
        <v>313</v>
      </c>
      <c r="B407" s="30" t="s">
        <v>551</v>
      </c>
      <c r="C407" s="29" t="s">
        <v>28</v>
      </c>
      <c r="D407" s="29" t="s">
        <v>552</v>
      </c>
      <c r="E407" s="29" t="s">
        <v>316</v>
      </c>
      <c r="F407" s="29"/>
      <c r="G407" s="31" t="s">
        <v>338</v>
      </c>
      <c r="H407" s="32" t="n">
        <v>0.4811</v>
      </c>
      <c r="I407" s="33" t="n">
        <v>23.65</v>
      </c>
      <c r="J407" s="33" t="n">
        <v>11.37</v>
      </c>
    </row>
    <row r="408" customFormat="false" ht="24" hidden="false" customHeight="true" outlineLevel="0" collapsed="false">
      <c r="A408" s="29" t="s">
        <v>313</v>
      </c>
      <c r="B408" s="30" t="s">
        <v>553</v>
      </c>
      <c r="C408" s="29" t="s">
        <v>28</v>
      </c>
      <c r="D408" s="29" t="s">
        <v>554</v>
      </c>
      <c r="E408" s="29" t="s">
        <v>316</v>
      </c>
      <c r="F408" s="29"/>
      <c r="G408" s="31" t="s">
        <v>338</v>
      </c>
      <c r="H408" s="32" t="n">
        <v>0.4811</v>
      </c>
      <c r="I408" s="33" t="n">
        <v>29.25</v>
      </c>
      <c r="J408" s="33" t="n">
        <v>14.07</v>
      </c>
    </row>
    <row r="409" customFormat="false" ht="39" hidden="false" customHeight="true" outlineLevel="0" collapsed="false">
      <c r="A409" s="39" t="s">
        <v>342</v>
      </c>
      <c r="B409" s="40" t="s">
        <v>588</v>
      </c>
      <c r="C409" s="39" t="s">
        <v>28</v>
      </c>
      <c r="D409" s="39" t="s">
        <v>589</v>
      </c>
      <c r="E409" s="39" t="s">
        <v>356</v>
      </c>
      <c r="F409" s="39"/>
      <c r="G409" s="41" t="s">
        <v>85</v>
      </c>
      <c r="H409" s="42" t="n">
        <v>1</v>
      </c>
      <c r="I409" s="43" t="n">
        <v>300.4</v>
      </c>
      <c r="J409" s="43" t="n">
        <v>300.4</v>
      </c>
    </row>
    <row r="410" customFormat="false" ht="18" hidden="false" customHeight="false" outlineLevel="0" collapsed="false">
      <c r="A410" s="34"/>
      <c r="B410" s="34"/>
      <c r="C410" s="34"/>
      <c r="D410" s="34"/>
      <c r="E410" s="35" t="s">
        <v>323</v>
      </c>
      <c r="F410" s="36" t="n">
        <v>9.15728769416798</v>
      </c>
      <c r="G410" s="35" t="s">
        <v>324</v>
      </c>
      <c r="H410" s="36" t="n">
        <v>10.53</v>
      </c>
      <c r="I410" s="35" t="s">
        <v>325</v>
      </c>
      <c r="J410" s="36" t="n">
        <v>19.69</v>
      </c>
    </row>
    <row r="411" customFormat="false" ht="18" hidden="false" customHeight="true" outlineLevel="0" collapsed="false">
      <c r="A411" s="34"/>
      <c r="B411" s="34"/>
      <c r="C411" s="34"/>
      <c r="D411" s="34"/>
      <c r="E411" s="35" t="s">
        <v>326</v>
      </c>
      <c r="F411" s="36" t="n">
        <v>72.15</v>
      </c>
      <c r="G411" s="34"/>
      <c r="H411" s="37" t="s">
        <v>327</v>
      </c>
      <c r="I411" s="37"/>
      <c r="J411" s="36" t="n">
        <v>406.53</v>
      </c>
    </row>
    <row r="412" customFormat="false" ht="1" hidden="false" customHeight="true" outlineLevel="0" collapsed="false">
      <c r="A412" s="38"/>
      <c r="B412" s="38"/>
      <c r="C412" s="38"/>
      <c r="D412" s="38"/>
      <c r="E412" s="38"/>
      <c r="F412" s="38"/>
      <c r="G412" s="38"/>
      <c r="H412" s="38"/>
      <c r="I412" s="38"/>
      <c r="J412" s="38"/>
    </row>
    <row r="413" customFormat="false" ht="18" hidden="false" customHeight="true" outlineLevel="0" collapsed="false">
      <c r="A413" s="10" t="s">
        <v>171</v>
      </c>
      <c r="B413" s="11" t="s">
        <v>9</v>
      </c>
      <c r="C413" s="10" t="s">
        <v>10</v>
      </c>
      <c r="D413" s="10" t="s">
        <v>11</v>
      </c>
      <c r="E413" s="10" t="s">
        <v>310</v>
      </c>
      <c r="F413" s="10"/>
      <c r="G413" s="12" t="s">
        <v>12</v>
      </c>
      <c r="H413" s="11" t="s">
        <v>13</v>
      </c>
      <c r="I413" s="11" t="s">
        <v>14</v>
      </c>
      <c r="J413" s="11" t="s">
        <v>16</v>
      </c>
    </row>
    <row r="414" customFormat="false" ht="26" hidden="false" customHeight="true" outlineLevel="0" collapsed="false">
      <c r="A414" s="16" t="s">
        <v>311</v>
      </c>
      <c r="B414" s="17" t="s">
        <v>172</v>
      </c>
      <c r="C414" s="16" t="s">
        <v>28</v>
      </c>
      <c r="D414" s="16" t="s">
        <v>173</v>
      </c>
      <c r="E414" s="16" t="s">
        <v>483</v>
      </c>
      <c r="F414" s="16"/>
      <c r="G414" s="18" t="s">
        <v>85</v>
      </c>
      <c r="H414" s="28" t="n">
        <v>1</v>
      </c>
      <c r="I414" s="20" t="n">
        <v>78.48</v>
      </c>
      <c r="J414" s="20" t="n">
        <v>78.48</v>
      </c>
    </row>
    <row r="415" customFormat="false" ht="26" hidden="false" customHeight="true" outlineLevel="0" collapsed="false">
      <c r="A415" s="29" t="s">
        <v>313</v>
      </c>
      <c r="B415" s="30" t="s">
        <v>551</v>
      </c>
      <c r="C415" s="29" t="s">
        <v>28</v>
      </c>
      <c r="D415" s="29" t="s">
        <v>552</v>
      </c>
      <c r="E415" s="29" t="s">
        <v>316</v>
      </c>
      <c r="F415" s="29"/>
      <c r="G415" s="31" t="s">
        <v>338</v>
      </c>
      <c r="H415" s="32" t="n">
        <v>0.633</v>
      </c>
      <c r="I415" s="33" t="n">
        <v>23.65</v>
      </c>
      <c r="J415" s="33" t="n">
        <v>14.97</v>
      </c>
    </row>
    <row r="416" customFormat="false" ht="24" hidden="false" customHeight="true" outlineLevel="0" collapsed="false">
      <c r="A416" s="29" t="s">
        <v>313</v>
      </c>
      <c r="B416" s="30" t="s">
        <v>553</v>
      </c>
      <c r="C416" s="29" t="s">
        <v>28</v>
      </c>
      <c r="D416" s="29" t="s">
        <v>554</v>
      </c>
      <c r="E416" s="29" t="s">
        <v>316</v>
      </c>
      <c r="F416" s="29"/>
      <c r="G416" s="31" t="s">
        <v>338</v>
      </c>
      <c r="H416" s="32" t="n">
        <v>0.633</v>
      </c>
      <c r="I416" s="33" t="n">
        <v>29.25</v>
      </c>
      <c r="J416" s="33" t="n">
        <v>18.51</v>
      </c>
    </row>
    <row r="417" customFormat="false" ht="26" hidden="false" customHeight="true" outlineLevel="0" collapsed="false">
      <c r="A417" s="39" t="s">
        <v>342</v>
      </c>
      <c r="B417" s="40" t="s">
        <v>590</v>
      </c>
      <c r="C417" s="39" t="s">
        <v>28</v>
      </c>
      <c r="D417" s="39" t="s">
        <v>591</v>
      </c>
      <c r="E417" s="39" t="s">
        <v>356</v>
      </c>
      <c r="F417" s="39"/>
      <c r="G417" s="41" t="s">
        <v>85</v>
      </c>
      <c r="H417" s="42" t="n">
        <v>1</v>
      </c>
      <c r="I417" s="43" t="n">
        <v>45</v>
      </c>
      <c r="J417" s="43" t="n">
        <v>45</v>
      </c>
    </row>
    <row r="418" customFormat="false" ht="18" hidden="false" customHeight="false" outlineLevel="0" collapsed="false">
      <c r="A418" s="34"/>
      <c r="B418" s="34"/>
      <c r="C418" s="34"/>
      <c r="D418" s="34"/>
      <c r="E418" s="35" t="s">
        <v>323</v>
      </c>
      <c r="F418" s="36" t="n">
        <v>10.9059622360711</v>
      </c>
      <c r="G418" s="35" t="s">
        <v>324</v>
      </c>
      <c r="H418" s="36" t="n">
        <v>12.54</v>
      </c>
      <c r="I418" s="35" t="s">
        <v>325</v>
      </c>
      <c r="J418" s="36" t="n">
        <v>23.45</v>
      </c>
    </row>
    <row r="419" customFormat="false" ht="18" hidden="false" customHeight="true" outlineLevel="0" collapsed="false">
      <c r="A419" s="34"/>
      <c r="B419" s="34"/>
      <c r="C419" s="34"/>
      <c r="D419" s="34"/>
      <c r="E419" s="35" t="s">
        <v>326</v>
      </c>
      <c r="F419" s="36" t="n">
        <v>16.93</v>
      </c>
      <c r="G419" s="34"/>
      <c r="H419" s="37" t="s">
        <v>327</v>
      </c>
      <c r="I419" s="37"/>
      <c r="J419" s="36" t="n">
        <v>95.41</v>
      </c>
    </row>
    <row r="420" customFormat="false" ht="1" hidden="false" customHeight="true" outlineLevel="0" collapsed="false">
      <c r="A420" s="38"/>
      <c r="B420" s="38"/>
      <c r="C420" s="38"/>
      <c r="D420" s="38"/>
      <c r="E420" s="38"/>
      <c r="F420" s="38"/>
      <c r="G420" s="38"/>
      <c r="H420" s="38"/>
      <c r="I420" s="38"/>
      <c r="J420" s="38"/>
    </row>
    <row r="421" customFormat="false" ht="18" hidden="false" customHeight="true" outlineLevel="0" collapsed="false">
      <c r="A421" s="10" t="s">
        <v>174</v>
      </c>
      <c r="B421" s="11" t="s">
        <v>9</v>
      </c>
      <c r="C421" s="10" t="s">
        <v>10</v>
      </c>
      <c r="D421" s="10" t="s">
        <v>11</v>
      </c>
      <c r="E421" s="10" t="s">
        <v>310</v>
      </c>
      <c r="F421" s="10"/>
      <c r="G421" s="12" t="s">
        <v>12</v>
      </c>
      <c r="H421" s="11" t="s">
        <v>13</v>
      </c>
      <c r="I421" s="11" t="s">
        <v>14</v>
      </c>
      <c r="J421" s="11" t="s">
        <v>16</v>
      </c>
    </row>
    <row r="422" customFormat="false" ht="39" hidden="false" customHeight="true" outlineLevel="0" collapsed="false">
      <c r="A422" s="16" t="s">
        <v>311</v>
      </c>
      <c r="B422" s="17" t="s">
        <v>175</v>
      </c>
      <c r="C422" s="16" t="s">
        <v>28</v>
      </c>
      <c r="D422" s="16" t="s">
        <v>176</v>
      </c>
      <c r="E422" s="16" t="s">
        <v>550</v>
      </c>
      <c r="F422" s="16"/>
      <c r="G422" s="18" t="s">
        <v>85</v>
      </c>
      <c r="H422" s="28" t="n">
        <v>1</v>
      </c>
      <c r="I422" s="20" t="n">
        <v>46.67</v>
      </c>
      <c r="J422" s="20" t="n">
        <v>46.67</v>
      </c>
    </row>
    <row r="423" customFormat="false" ht="39" hidden="false" customHeight="true" outlineLevel="0" collapsed="false">
      <c r="A423" s="29" t="s">
        <v>313</v>
      </c>
      <c r="B423" s="30" t="s">
        <v>592</v>
      </c>
      <c r="C423" s="29" t="s">
        <v>28</v>
      </c>
      <c r="D423" s="29" t="s">
        <v>593</v>
      </c>
      <c r="E423" s="29" t="s">
        <v>550</v>
      </c>
      <c r="F423" s="29"/>
      <c r="G423" s="31" t="s">
        <v>85</v>
      </c>
      <c r="H423" s="32" t="n">
        <v>1</v>
      </c>
      <c r="I423" s="33" t="n">
        <v>11.3</v>
      </c>
      <c r="J423" s="33" t="n">
        <v>11.3</v>
      </c>
    </row>
    <row r="424" customFormat="false" ht="39" hidden="false" customHeight="true" outlineLevel="0" collapsed="false">
      <c r="A424" s="29" t="s">
        <v>313</v>
      </c>
      <c r="B424" s="30" t="s">
        <v>594</v>
      </c>
      <c r="C424" s="29" t="s">
        <v>28</v>
      </c>
      <c r="D424" s="29" t="s">
        <v>595</v>
      </c>
      <c r="E424" s="29" t="s">
        <v>550</v>
      </c>
      <c r="F424" s="29"/>
      <c r="G424" s="31" t="s">
        <v>85</v>
      </c>
      <c r="H424" s="32" t="n">
        <v>1</v>
      </c>
      <c r="I424" s="33" t="n">
        <v>35.37</v>
      </c>
      <c r="J424" s="33" t="n">
        <v>35.37</v>
      </c>
    </row>
    <row r="425" customFormat="false" ht="18" hidden="false" customHeight="false" outlineLevel="0" collapsed="false">
      <c r="A425" s="34"/>
      <c r="B425" s="34"/>
      <c r="C425" s="34"/>
      <c r="D425" s="34"/>
      <c r="E425" s="35" t="s">
        <v>323</v>
      </c>
      <c r="F425" s="36" t="n">
        <v>9.1293833</v>
      </c>
      <c r="G425" s="35" t="s">
        <v>324</v>
      </c>
      <c r="H425" s="36" t="n">
        <v>10.5</v>
      </c>
      <c r="I425" s="35" t="s">
        <v>325</v>
      </c>
      <c r="J425" s="36" t="n">
        <v>19.63</v>
      </c>
    </row>
    <row r="426" customFormat="false" ht="18" hidden="false" customHeight="true" outlineLevel="0" collapsed="false">
      <c r="A426" s="34"/>
      <c r="B426" s="34"/>
      <c r="C426" s="34"/>
      <c r="D426" s="34"/>
      <c r="E426" s="35" t="s">
        <v>326</v>
      </c>
      <c r="F426" s="36" t="n">
        <v>10.07</v>
      </c>
      <c r="G426" s="34"/>
      <c r="H426" s="37" t="s">
        <v>327</v>
      </c>
      <c r="I426" s="37"/>
      <c r="J426" s="36" t="n">
        <v>56.74</v>
      </c>
    </row>
    <row r="427" customFormat="false" ht="1" hidden="false" customHeight="true" outlineLevel="0" collapsed="false">
      <c r="A427" s="38"/>
      <c r="B427" s="38"/>
      <c r="C427" s="38"/>
      <c r="D427" s="38"/>
      <c r="E427" s="38"/>
      <c r="F427" s="38"/>
      <c r="G427" s="38"/>
      <c r="H427" s="38"/>
      <c r="I427" s="38"/>
      <c r="J427" s="38"/>
    </row>
    <row r="428" customFormat="false" ht="18" hidden="false" customHeight="true" outlineLevel="0" collapsed="false">
      <c r="A428" s="10" t="s">
        <v>177</v>
      </c>
      <c r="B428" s="11" t="s">
        <v>9</v>
      </c>
      <c r="C428" s="10" t="s">
        <v>10</v>
      </c>
      <c r="D428" s="10" t="s">
        <v>11</v>
      </c>
      <c r="E428" s="10" t="s">
        <v>310</v>
      </c>
      <c r="F428" s="10"/>
      <c r="G428" s="12" t="s">
        <v>12</v>
      </c>
      <c r="H428" s="11" t="s">
        <v>13</v>
      </c>
      <c r="I428" s="11" t="s">
        <v>14</v>
      </c>
      <c r="J428" s="11" t="s">
        <v>16</v>
      </c>
    </row>
    <row r="429" customFormat="false" ht="39" hidden="false" customHeight="true" outlineLevel="0" collapsed="false">
      <c r="A429" s="16" t="s">
        <v>311</v>
      </c>
      <c r="B429" s="17" t="s">
        <v>178</v>
      </c>
      <c r="C429" s="16" t="s">
        <v>28</v>
      </c>
      <c r="D429" s="16" t="s">
        <v>179</v>
      </c>
      <c r="E429" s="16" t="s">
        <v>550</v>
      </c>
      <c r="F429" s="16"/>
      <c r="G429" s="18" t="s">
        <v>85</v>
      </c>
      <c r="H429" s="28" t="n">
        <v>1</v>
      </c>
      <c r="I429" s="20" t="n">
        <v>32.13</v>
      </c>
      <c r="J429" s="20" t="n">
        <v>32.13</v>
      </c>
    </row>
    <row r="430" customFormat="false" ht="39" hidden="false" customHeight="true" outlineLevel="0" collapsed="false">
      <c r="A430" s="29" t="s">
        <v>313</v>
      </c>
      <c r="B430" s="30" t="s">
        <v>592</v>
      </c>
      <c r="C430" s="29" t="s">
        <v>28</v>
      </c>
      <c r="D430" s="29" t="s">
        <v>593</v>
      </c>
      <c r="E430" s="29" t="s">
        <v>550</v>
      </c>
      <c r="F430" s="29"/>
      <c r="G430" s="31" t="s">
        <v>85</v>
      </c>
      <c r="H430" s="32" t="n">
        <v>1</v>
      </c>
      <c r="I430" s="33" t="n">
        <v>11.3</v>
      </c>
      <c r="J430" s="33" t="n">
        <v>11.3</v>
      </c>
    </row>
    <row r="431" customFormat="false" ht="39" hidden="false" customHeight="true" outlineLevel="0" collapsed="false">
      <c r="A431" s="29" t="s">
        <v>313</v>
      </c>
      <c r="B431" s="30" t="s">
        <v>596</v>
      </c>
      <c r="C431" s="29" t="s">
        <v>28</v>
      </c>
      <c r="D431" s="29" t="s">
        <v>597</v>
      </c>
      <c r="E431" s="29" t="s">
        <v>550</v>
      </c>
      <c r="F431" s="29"/>
      <c r="G431" s="31" t="s">
        <v>85</v>
      </c>
      <c r="H431" s="32" t="n">
        <v>1</v>
      </c>
      <c r="I431" s="33" t="n">
        <v>20.83</v>
      </c>
      <c r="J431" s="33" t="n">
        <v>20.83</v>
      </c>
    </row>
    <row r="432" customFormat="false" ht="18" hidden="false" customHeight="false" outlineLevel="0" collapsed="false">
      <c r="A432" s="34"/>
      <c r="B432" s="34"/>
      <c r="C432" s="34"/>
      <c r="D432" s="34"/>
      <c r="E432" s="35" t="s">
        <v>323</v>
      </c>
      <c r="F432" s="36" t="n">
        <v>6.3715003</v>
      </c>
      <c r="G432" s="35" t="s">
        <v>324</v>
      </c>
      <c r="H432" s="36" t="n">
        <v>7.33</v>
      </c>
      <c r="I432" s="35" t="s">
        <v>325</v>
      </c>
      <c r="J432" s="36" t="n">
        <v>13.7</v>
      </c>
    </row>
    <row r="433" customFormat="false" ht="18" hidden="false" customHeight="true" outlineLevel="0" collapsed="false">
      <c r="A433" s="34"/>
      <c r="B433" s="34"/>
      <c r="C433" s="34"/>
      <c r="D433" s="34"/>
      <c r="E433" s="35" t="s">
        <v>326</v>
      </c>
      <c r="F433" s="36" t="n">
        <v>6.93</v>
      </c>
      <c r="G433" s="34"/>
      <c r="H433" s="37" t="s">
        <v>327</v>
      </c>
      <c r="I433" s="37"/>
      <c r="J433" s="36" t="n">
        <v>39.06</v>
      </c>
    </row>
    <row r="434" customFormat="false" ht="1" hidden="false" customHeight="true" outlineLevel="0" collapsed="false">
      <c r="A434" s="38"/>
      <c r="B434" s="38"/>
      <c r="C434" s="38"/>
      <c r="D434" s="38"/>
      <c r="E434" s="38"/>
      <c r="F434" s="38"/>
      <c r="G434" s="38"/>
      <c r="H434" s="38"/>
      <c r="I434" s="38"/>
      <c r="J434" s="38"/>
    </row>
    <row r="435" customFormat="false" ht="18" hidden="false" customHeight="true" outlineLevel="0" collapsed="false">
      <c r="A435" s="10" t="s">
        <v>180</v>
      </c>
      <c r="B435" s="11" t="s">
        <v>9</v>
      </c>
      <c r="C435" s="10" t="s">
        <v>10</v>
      </c>
      <c r="D435" s="10" t="s">
        <v>11</v>
      </c>
      <c r="E435" s="10" t="s">
        <v>310</v>
      </c>
      <c r="F435" s="10"/>
      <c r="G435" s="12" t="s">
        <v>12</v>
      </c>
      <c r="H435" s="11" t="s">
        <v>13</v>
      </c>
      <c r="I435" s="11" t="s">
        <v>14</v>
      </c>
      <c r="J435" s="11" t="s">
        <v>16</v>
      </c>
    </row>
    <row r="436" customFormat="false" ht="26" hidden="false" customHeight="true" outlineLevel="0" collapsed="false">
      <c r="A436" s="16" t="s">
        <v>311</v>
      </c>
      <c r="B436" s="17" t="s">
        <v>181</v>
      </c>
      <c r="C436" s="16" t="s">
        <v>28</v>
      </c>
      <c r="D436" s="16" t="s">
        <v>182</v>
      </c>
      <c r="E436" s="16" t="s">
        <v>598</v>
      </c>
      <c r="F436" s="16"/>
      <c r="G436" s="18" t="s">
        <v>85</v>
      </c>
      <c r="H436" s="28" t="n">
        <v>1</v>
      </c>
      <c r="I436" s="20" t="n">
        <v>47.66</v>
      </c>
      <c r="J436" s="20" t="n">
        <v>47.66</v>
      </c>
    </row>
    <row r="437" customFormat="false" ht="26" hidden="false" customHeight="true" outlineLevel="0" collapsed="false">
      <c r="A437" s="29" t="s">
        <v>313</v>
      </c>
      <c r="B437" s="30" t="s">
        <v>551</v>
      </c>
      <c r="C437" s="29" t="s">
        <v>28</v>
      </c>
      <c r="D437" s="29" t="s">
        <v>552</v>
      </c>
      <c r="E437" s="29" t="s">
        <v>316</v>
      </c>
      <c r="F437" s="29"/>
      <c r="G437" s="31" t="s">
        <v>338</v>
      </c>
      <c r="H437" s="32" t="n">
        <v>0.2062</v>
      </c>
      <c r="I437" s="33" t="n">
        <v>23.65</v>
      </c>
      <c r="J437" s="33" t="n">
        <v>4.87</v>
      </c>
    </row>
    <row r="438" customFormat="false" ht="24" hidden="false" customHeight="true" outlineLevel="0" collapsed="false">
      <c r="A438" s="29" t="s">
        <v>313</v>
      </c>
      <c r="B438" s="30" t="s">
        <v>553</v>
      </c>
      <c r="C438" s="29" t="s">
        <v>28</v>
      </c>
      <c r="D438" s="29" t="s">
        <v>554</v>
      </c>
      <c r="E438" s="29" t="s">
        <v>316</v>
      </c>
      <c r="F438" s="29"/>
      <c r="G438" s="31" t="s">
        <v>338</v>
      </c>
      <c r="H438" s="32" t="n">
        <v>0.2062</v>
      </c>
      <c r="I438" s="33" t="n">
        <v>29.25</v>
      </c>
      <c r="J438" s="33" t="n">
        <v>6.03</v>
      </c>
    </row>
    <row r="439" customFormat="false" ht="26" hidden="false" customHeight="true" outlineLevel="0" collapsed="false">
      <c r="A439" s="39" t="s">
        <v>342</v>
      </c>
      <c r="B439" s="40" t="s">
        <v>599</v>
      </c>
      <c r="C439" s="39" t="s">
        <v>28</v>
      </c>
      <c r="D439" s="39" t="s">
        <v>600</v>
      </c>
      <c r="E439" s="39" t="s">
        <v>356</v>
      </c>
      <c r="F439" s="39"/>
      <c r="G439" s="41" t="s">
        <v>85</v>
      </c>
      <c r="H439" s="42" t="n">
        <v>1</v>
      </c>
      <c r="I439" s="43" t="n">
        <v>36.76</v>
      </c>
      <c r="J439" s="43" t="n">
        <v>36.76</v>
      </c>
    </row>
    <row r="440" customFormat="false" ht="18" hidden="false" customHeight="false" outlineLevel="0" collapsed="false">
      <c r="A440" s="34"/>
      <c r="B440" s="34"/>
      <c r="C440" s="34"/>
      <c r="D440" s="34"/>
      <c r="E440" s="35" t="s">
        <v>323</v>
      </c>
      <c r="F440" s="36" t="n">
        <v>3.54850711561715</v>
      </c>
      <c r="G440" s="35" t="s">
        <v>324</v>
      </c>
      <c r="H440" s="36" t="n">
        <v>4.08</v>
      </c>
      <c r="I440" s="35" t="s">
        <v>325</v>
      </c>
      <c r="J440" s="36" t="n">
        <v>7.63</v>
      </c>
    </row>
    <row r="441" customFormat="false" ht="18" hidden="false" customHeight="true" outlineLevel="0" collapsed="false">
      <c r="A441" s="34"/>
      <c r="B441" s="34"/>
      <c r="C441" s="34"/>
      <c r="D441" s="34"/>
      <c r="E441" s="35" t="s">
        <v>326</v>
      </c>
      <c r="F441" s="36" t="n">
        <v>10.28</v>
      </c>
      <c r="G441" s="34"/>
      <c r="H441" s="37" t="s">
        <v>327</v>
      </c>
      <c r="I441" s="37"/>
      <c r="J441" s="36" t="n">
        <v>57.94</v>
      </c>
    </row>
    <row r="442" customFormat="false" ht="1" hidden="false" customHeight="true" outlineLevel="0" collapsed="false">
      <c r="A442" s="38"/>
      <c r="B442" s="38"/>
      <c r="C442" s="38"/>
      <c r="D442" s="38"/>
      <c r="E442" s="38"/>
      <c r="F442" s="38"/>
      <c r="G442" s="38"/>
      <c r="H442" s="38"/>
      <c r="I442" s="38"/>
      <c r="J442" s="38"/>
    </row>
    <row r="443" customFormat="false" ht="18" hidden="false" customHeight="true" outlineLevel="0" collapsed="false">
      <c r="A443" s="10" t="s">
        <v>183</v>
      </c>
      <c r="B443" s="11" t="s">
        <v>9</v>
      </c>
      <c r="C443" s="10" t="s">
        <v>10</v>
      </c>
      <c r="D443" s="10" t="s">
        <v>11</v>
      </c>
      <c r="E443" s="10" t="s">
        <v>310</v>
      </c>
      <c r="F443" s="10"/>
      <c r="G443" s="12" t="s">
        <v>12</v>
      </c>
      <c r="H443" s="11" t="s">
        <v>13</v>
      </c>
      <c r="I443" s="11" t="s">
        <v>14</v>
      </c>
      <c r="J443" s="11" t="s">
        <v>16</v>
      </c>
    </row>
    <row r="444" customFormat="false" ht="26" hidden="false" customHeight="true" outlineLevel="0" collapsed="false">
      <c r="A444" s="16" t="s">
        <v>311</v>
      </c>
      <c r="B444" s="17" t="s">
        <v>184</v>
      </c>
      <c r="C444" s="16" t="s">
        <v>33</v>
      </c>
      <c r="D444" s="16" t="s">
        <v>185</v>
      </c>
      <c r="E444" s="16" t="s">
        <v>601</v>
      </c>
      <c r="F444" s="16"/>
      <c r="G444" s="18" t="s">
        <v>85</v>
      </c>
      <c r="H444" s="28" t="n">
        <v>1</v>
      </c>
      <c r="I444" s="20" t="n">
        <v>220.15</v>
      </c>
      <c r="J444" s="20" t="n">
        <v>220.15</v>
      </c>
    </row>
    <row r="445" customFormat="false" ht="24" hidden="false" customHeight="true" outlineLevel="0" collapsed="false">
      <c r="A445" s="39" t="s">
        <v>342</v>
      </c>
      <c r="B445" s="40" t="s">
        <v>560</v>
      </c>
      <c r="C445" s="39" t="s">
        <v>33</v>
      </c>
      <c r="D445" s="39" t="s">
        <v>561</v>
      </c>
      <c r="E445" s="39" t="s">
        <v>345</v>
      </c>
      <c r="F445" s="39"/>
      <c r="G445" s="41" t="s">
        <v>338</v>
      </c>
      <c r="H445" s="42" t="n">
        <v>1.2</v>
      </c>
      <c r="I445" s="43" t="n">
        <v>21.1</v>
      </c>
      <c r="J445" s="43" t="n">
        <v>25.32</v>
      </c>
    </row>
    <row r="446" customFormat="false" ht="24" hidden="false" customHeight="true" outlineLevel="0" collapsed="false">
      <c r="A446" s="39" t="s">
        <v>342</v>
      </c>
      <c r="B446" s="40" t="s">
        <v>602</v>
      </c>
      <c r="C446" s="39" t="s">
        <v>33</v>
      </c>
      <c r="D446" s="39" t="s">
        <v>603</v>
      </c>
      <c r="E446" s="39" t="s">
        <v>356</v>
      </c>
      <c r="F446" s="39"/>
      <c r="G446" s="41" t="s">
        <v>85</v>
      </c>
      <c r="H446" s="42" t="n">
        <v>1</v>
      </c>
      <c r="I446" s="43" t="n">
        <v>41.32</v>
      </c>
      <c r="J446" s="43" t="n">
        <v>41.32</v>
      </c>
    </row>
    <row r="447" customFormat="false" ht="24" hidden="false" customHeight="true" outlineLevel="0" collapsed="false">
      <c r="A447" s="39" t="s">
        <v>342</v>
      </c>
      <c r="B447" s="40" t="s">
        <v>604</v>
      </c>
      <c r="C447" s="39" t="s">
        <v>33</v>
      </c>
      <c r="D447" s="39" t="s">
        <v>605</v>
      </c>
      <c r="E447" s="39" t="s">
        <v>356</v>
      </c>
      <c r="F447" s="39"/>
      <c r="G447" s="41" t="s">
        <v>85</v>
      </c>
      <c r="H447" s="42" t="n">
        <v>1</v>
      </c>
      <c r="I447" s="43" t="n">
        <v>40.65</v>
      </c>
      <c r="J447" s="43" t="n">
        <v>40.65</v>
      </c>
    </row>
    <row r="448" customFormat="false" ht="24" hidden="false" customHeight="true" outlineLevel="0" collapsed="false">
      <c r="A448" s="39" t="s">
        <v>342</v>
      </c>
      <c r="B448" s="40" t="s">
        <v>606</v>
      </c>
      <c r="C448" s="39" t="s">
        <v>33</v>
      </c>
      <c r="D448" s="39" t="s">
        <v>607</v>
      </c>
      <c r="E448" s="39" t="s">
        <v>356</v>
      </c>
      <c r="F448" s="39"/>
      <c r="G448" s="41" t="s">
        <v>85</v>
      </c>
      <c r="H448" s="42" t="n">
        <v>1</v>
      </c>
      <c r="I448" s="43" t="n">
        <v>33.6</v>
      </c>
      <c r="J448" s="43" t="n">
        <v>33.6</v>
      </c>
    </row>
    <row r="449" customFormat="false" ht="24" hidden="false" customHeight="true" outlineLevel="0" collapsed="false">
      <c r="A449" s="39" t="s">
        <v>342</v>
      </c>
      <c r="B449" s="40" t="s">
        <v>564</v>
      </c>
      <c r="C449" s="39" t="s">
        <v>33</v>
      </c>
      <c r="D449" s="39" t="s">
        <v>565</v>
      </c>
      <c r="E449" s="39" t="s">
        <v>345</v>
      </c>
      <c r="F449" s="39"/>
      <c r="G449" s="41" t="s">
        <v>338</v>
      </c>
      <c r="H449" s="42" t="n">
        <v>1.2</v>
      </c>
      <c r="I449" s="43" t="n">
        <v>26.85</v>
      </c>
      <c r="J449" s="43" t="n">
        <v>32.22</v>
      </c>
    </row>
    <row r="450" customFormat="false" ht="24" hidden="false" customHeight="true" outlineLevel="0" collapsed="false">
      <c r="A450" s="39" t="s">
        <v>342</v>
      </c>
      <c r="B450" s="40" t="s">
        <v>608</v>
      </c>
      <c r="C450" s="39" t="s">
        <v>33</v>
      </c>
      <c r="D450" s="39" t="s">
        <v>609</v>
      </c>
      <c r="E450" s="39" t="s">
        <v>356</v>
      </c>
      <c r="F450" s="39"/>
      <c r="G450" s="41" t="s">
        <v>85</v>
      </c>
      <c r="H450" s="42" t="n">
        <v>1</v>
      </c>
      <c r="I450" s="43" t="n">
        <v>47.04</v>
      </c>
      <c r="J450" s="43" t="n">
        <v>47.04</v>
      </c>
    </row>
    <row r="451" customFormat="false" ht="18" hidden="false" customHeight="false" outlineLevel="0" collapsed="false">
      <c r="A451" s="34"/>
      <c r="B451" s="34"/>
      <c r="C451" s="34"/>
      <c r="D451" s="34"/>
      <c r="E451" s="35" t="s">
        <v>323</v>
      </c>
      <c r="F451" s="36" t="n">
        <v>26.7603014</v>
      </c>
      <c r="G451" s="35" t="s">
        <v>324</v>
      </c>
      <c r="H451" s="36" t="n">
        <v>30.78</v>
      </c>
      <c r="I451" s="35" t="s">
        <v>325</v>
      </c>
      <c r="J451" s="36" t="n">
        <v>57.54</v>
      </c>
    </row>
    <row r="452" customFormat="false" ht="18" hidden="false" customHeight="true" outlineLevel="0" collapsed="false">
      <c r="A452" s="34"/>
      <c r="B452" s="34"/>
      <c r="C452" s="34"/>
      <c r="D452" s="34"/>
      <c r="E452" s="35" t="s">
        <v>326</v>
      </c>
      <c r="F452" s="36" t="n">
        <v>47.5</v>
      </c>
      <c r="G452" s="34"/>
      <c r="H452" s="37" t="s">
        <v>327</v>
      </c>
      <c r="I452" s="37"/>
      <c r="J452" s="36" t="n">
        <v>267.65</v>
      </c>
    </row>
    <row r="453" customFormat="false" ht="1" hidden="false" customHeight="true" outlineLevel="0" collapsed="false">
      <c r="A453" s="38"/>
      <c r="B453" s="38"/>
      <c r="C453" s="38"/>
      <c r="D453" s="38"/>
      <c r="E453" s="38"/>
      <c r="F453" s="38"/>
      <c r="G453" s="38"/>
      <c r="H453" s="38"/>
      <c r="I453" s="38"/>
      <c r="J453" s="38"/>
    </row>
    <row r="454" customFormat="false" ht="18" hidden="false" customHeight="true" outlineLevel="0" collapsed="false">
      <c r="A454" s="10" t="s">
        <v>186</v>
      </c>
      <c r="B454" s="11" t="s">
        <v>9</v>
      </c>
      <c r="C454" s="10" t="s">
        <v>10</v>
      </c>
      <c r="D454" s="10" t="s">
        <v>11</v>
      </c>
      <c r="E454" s="10" t="s">
        <v>310</v>
      </c>
      <c r="F454" s="10"/>
      <c r="G454" s="12" t="s">
        <v>12</v>
      </c>
      <c r="H454" s="11" t="s">
        <v>13</v>
      </c>
      <c r="I454" s="11" t="s">
        <v>14</v>
      </c>
      <c r="J454" s="11" t="s">
        <v>16</v>
      </c>
    </row>
    <row r="455" customFormat="false" ht="24" hidden="false" customHeight="true" outlineLevel="0" collapsed="false">
      <c r="A455" s="16" t="s">
        <v>311</v>
      </c>
      <c r="B455" s="17" t="s">
        <v>187</v>
      </c>
      <c r="C455" s="16" t="s">
        <v>33</v>
      </c>
      <c r="D455" s="16" t="s">
        <v>188</v>
      </c>
      <c r="E455" s="16" t="s">
        <v>601</v>
      </c>
      <c r="F455" s="16"/>
      <c r="G455" s="18" t="s">
        <v>85</v>
      </c>
      <c r="H455" s="28" t="n">
        <v>1</v>
      </c>
      <c r="I455" s="20" t="n">
        <v>421.87</v>
      </c>
      <c r="J455" s="20" t="n">
        <v>421.87</v>
      </c>
    </row>
    <row r="456" customFormat="false" ht="24" hidden="false" customHeight="true" outlineLevel="0" collapsed="false">
      <c r="A456" s="39" t="s">
        <v>342</v>
      </c>
      <c r="B456" s="40" t="s">
        <v>560</v>
      </c>
      <c r="C456" s="39" t="s">
        <v>33</v>
      </c>
      <c r="D456" s="39" t="s">
        <v>561</v>
      </c>
      <c r="E456" s="39" t="s">
        <v>345</v>
      </c>
      <c r="F456" s="39"/>
      <c r="G456" s="41" t="s">
        <v>338</v>
      </c>
      <c r="H456" s="42" t="n">
        <v>3.5</v>
      </c>
      <c r="I456" s="43" t="n">
        <v>21.1</v>
      </c>
      <c r="J456" s="43" t="n">
        <v>73.85</v>
      </c>
    </row>
    <row r="457" customFormat="false" ht="24" hidden="false" customHeight="true" outlineLevel="0" collapsed="false">
      <c r="A457" s="39" t="s">
        <v>342</v>
      </c>
      <c r="B457" s="40" t="s">
        <v>606</v>
      </c>
      <c r="C457" s="39" t="s">
        <v>33</v>
      </c>
      <c r="D457" s="39" t="s">
        <v>607</v>
      </c>
      <c r="E457" s="39" t="s">
        <v>356</v>
      </c>
      <c r="F457" s="39"/>
      <c r="G457" s="41" t="s">
        <v>85</v>
      </c>
      <c r="H457" s="42" t="n">
        <v>1</v>
      </c>
      <c r="I457" s="43" t="n">
        <v>33.6</v>
      </c>
      <c r="J457" s="43" t="n">
        <v>33.6</v>
      </c>
    </row>
    <row r="458" customFormat="false" ht="24" hidden="false" customHeight="true" outlineLevel="0" collapsed="false">
      <c r="A458" s="39" t="s">
        <v>342</v>
      </c>
      <c r="B458" s="40" t="s">
        <v>610</v>
      </c>
      <c r="C458" s="39" t="s">
        <v>33</v>
      </c>
      <c r="D458" s="39" t="s">
        <v>611</v>
      </c>
      <c r="E458" s="39" t="s">
        <v>356</v>
      </c>
      <c r="F458" s="39"/>
      <c r="G458" s="41" t="s">
        <v>85</v>
      </c>
      <c r="H458" s="42" t="n">
        <v>1</v>
      </c>
      <c r="I458" s="43" t="n">
        <v>54.16</v>
      </c>
      <c r="J458" s="43" t="n">
        <v>54.16</v>
      </c>
    </row>
    <row r="459" customFormat="false" ht="24" hidden="false" customHeight="true" outlineLevel="0" collapsed="false">
      <c r="A459" s="39" t="s">
        <v>342</v>
      </c>
      <c r="B459" s="40" t="s">
        <v>612</v>
      </c>
      <c r="C459" s="39" t="s">
        <v>33</v>
      </c>
      <c r="D459" s="39" t="s">
        <v>613</v>
      </c>
      <c r="E459" s="39" t="s">
        <v>356</v>
      </c>
      <c r="F459" s="39"/>
      <c r="G459" s="41" t="s">
        <v>85</v>
      </c>
      <c r="H459" s="42" t="n">
        <v>1</v>
      </c>
      <c r="I459" s="43" t="n">
        <v>89.88</v>
      </c>
      <c r="J459" s="43" t="n">
        <v>89.88</v>
      </c>
    </row>
    <row r="460" customFormat="false" ht="24" hidden="false" customHeight="true" outlineLevel="0" collapsed="false">
      <c r="A460" s="39" t="s">
        <v>342</v>
      </c>
      <c r="B460" s="40" t="s">
        <v>614</v>
      </c>
      <c r="C460" s="39" t="s">
        <v>33</v>
      </c>
      <c r="D460" s="39" t="s">
        <v>615</v>
      </c>
      <c r="E460" s="39" t="s">
        <v>356</v>
      </c>
      <c r="F460" s="39"/>
      <c r="G460" s="41" t="s">
        <v>85</v>
      </c>
      <c r="H460" s="42" t="n">
        <v>1</v>
      </c>
      <c r="I460" s="43" t="n">
        <v>60.13</v>
      </c>
      <c r="J460" s="43" t="n">
        <v>60.13</v>
      </c>
    </row>
    <row r="461" customFormat="false" ht="24" hidden="false" customHeight="true" outlineLevel="0" collapsed="false">
      <c r="A461" s="39" t="s">
        <v>342</v>
      </c>
      <c r="B461" s="40" t="s">
        <v>616</v>
      </c>
      <c r="C461" s="39" t="s">
        <v>33</v>
      </c>
      <c r="D461" s="39" t="s">
        <v>617</v>
      </c>
      <c r="E461" s="39" t="s">
        <v>356</v>
      </c>
      <c r="F461" s="39"/>
      <c r="G461" s="41" t="s">
        <v>85</v>
      </c>
      <c r="H461" s="42" t="n">
        <v>1</v>
      </c>
      <c r="I461" s="43" t="n">
        <v>4.77</v>
      </c>
      <c r="J461" s="43" t="n">
        <v>4.77</v>
      </c>
    </row>
    <row r="462" customFormat="false" ht="24" hidden="false" customHeight="true" outlineLevel="0" collapsed="false">
      <c r="A462" s="39" t="s">
        <v>342</v>
      </c>
      <c r="B462" s="40" t="s">
        <v>618</v>
      </c>
      <c r="C462" s="39" t="s">
        <v>33</v>
      </c>
      <c r="D462" s="39" t="s">
        <v>619</v>
      </c>
      <c r="E462" s="39" t="s">
        <v>356</v>
      </c>
      <c r="F462" s="39"/>
      <c r="G462" s="41" t="s">
        <v>85</v>
      </c>
      <c r="H462" s="42" t="n">
        <v>1</v>
      </c>
      <c r="I462" s="43" t="n">
        <v>11.51</v>
      </c>
      <c r="J462" s="43" t="n">
        <v>11.51</v>
      </c>
    </row>
    <row r="463" customFormat="false" ht="24" hidden="false" customHeight="true" outlineLevel="0" collapsed="false">
      <c r="A463" s="39" t="s">
        <v>342</v>
      </c>
      <c r="B463" s="40" t="s">
        <v>564</v>
      </c>
      <c r="C463" s="39" t="s">
        <v>33</v>
      </c>
      <c r="D463" s="39" t="s">
        <v>565</v>
      </c>
      <c r="E463" s="39" t="s">
        <v>345</v>
      </c>
      <c r="F463" s="39"/>
      <c r="G463" s="41" t="s">
        <v>338</v>
      </c>
      <c r="H463" s="42" t="n">
        <v>3.5</v>
      </c>
      <c r="I463" s="43" t="n">
        <v>26.85</v>
      </c>
      <c r="J463" s="43" t="n">
        <v>93.97</v>
      </c>
    </row>
    <row r="464" customFormat="false" ht="18" hidden="false" customHeight="false" outlineLevel="0" collapsed="false">
      <c r="A464" s="34"/>
      <c r="B464" s="34"/>
      <c r="C464" s="34"/>
      <c r="D464" s="34"/>
      <c r="E464" s="35" t="s">
        <v>323</v>
      </c>
      <c r="F464" s="36" t="n">
        <v>78.0485536229188</v>
      </c>
      <c r="G464" s="35" t="s">
        <v>324</v>
      </c>
      <c r="H464" s="36" t="n">
        <v>89.77</v>
      </c>
      <c r="I464" s="35" t="s">
        <v>325</v>
      </c>
      <c r="J464" s="36" t="n">
        <v>167.82</v>
      </c>
    </row>
    <row r="465" customFormat="false" ht="18" hidden="false" customHeight="true" outlineLevel="0" collapsed="false">
      <c r="A465" s="34"/>
      <c r="B465" s="34"/>
      <c r="C465" s="34"/>
      <c r="D465" s="34"/>
      <c r="E465" s="35" t="s">
        <v>326</v>
      </c>
      <c r="F465" s="36" t="n">
        <v>91.03</v>
      </c>
      <c r="G465" s="34"/>
      <c r="H465" s="37" t="s">
        <v>327</v>
      </c>
      <c r="I465" s="37"/>
      <c r="J465" s="36" t="n">
        <v>512.9</v>
      </c>
    </row>
    <row r="466" customFormat="false" ht="1" hidden="false" customHeight="true" outlineLevel="0" collapsed="false">
      <c r="A466" s="38"/>
      <c r="B466" s="38"/>
      <c r="C466" s="38"/>
      <c r="D466" s="38"/>
      <c r="E466" s="38"/>
      <c r="F466" s="38"/>
      <c r="G466" s="38"/>
      <c r="H466" s="38"/>
      <c r="I466" s="38"/>
      <c r="J466" s="38"/>
    </row>
    <row r="467" customFormat="false" ht="18" hidden="false" customHeight="true" outlineLevel="0" collapsed="false">
      <c r="A467" s="10" t="s">
        <v>189</v>
      </c>
      <c r="B467" s="11" t="s">
        <v>9</v>
      </c>
      <c r="C467" s="10" t="s">
        <v>10</v>
      </c>
      <c r="D467" s="10" t="s">
        <v>11</v>
      </c>
      <c r="E467" s="10" t="s">
        <v>310</v>
      </c>
      <c r="F467" s="10"/>
      <c r="G467" s="12" t="s">
        <v>12</v>
      </c>
      <c r="H467" s="11" t="s">
        <v>13</v>
      </c>
      <c r="I467" s="11" t="s">
        <v>14</v>
      </c>
      <c r="J467" s="11" t="s">
        <v>16</v>
      </c>
    </row>
    <row r="468" customFormat="false" ht="39" hidden="false" customHeight="true" outlineLevel="0" collapsed="false">
      <c r="A468" s="16" t="s">
        <v>311</v>
      </c>
      <c r="B468" s="17" t="s">
        <v>190</v>
      </c>
      <c r="C468" s="16" t="s">
        <v>28</v>
      </c>
      <c r="D468" s="16" t="s">
        <v>191</v>
      </c>
      <c r="E468" s="16" t="s">
        <v>550</v>
      </c>
      <c r="F468" s="16"/>
      <c r="G468" s="18" t="s">
        <v>103</v>
      </c>
      <c r="H468" s="28" t="n">
        <v>1</v>
      </c>
      <c r="I468" s="20" t="n">
        <v>7.32</v>
      </c>
      <c r="J468" s="20" t="n">
        <v>7.32</v>
      </c>
    </row>
    <row r="469" customFormat="false" ht="26" hidden="false" customHeight="true" outlineLevel="0" collapsed="false">
      <c r="A469" s="29" t="s">
        <v>313</v>
      </c>
      <c r="B469" s="30" t="s">
        <v>551</v>
      </c>
      <c r="C469" s="29" t="s">
        <v>28</v>
      </c>
      <c r="D469" s="29" t="s">
        <v>552</v>
      </c>
      <c r="E469" s="29" t="s">
        <v>316</v>
      </c>
      <c r="F469" s="29"/>
      <c r="G469" s="31" t="s">
        <v>338</v>
      </c>
      <c r="H469" s="32" t="n">
        <v>0.039</v>
      </c>
      <c r="I469" s="33" t="n">
        <v>23.65</v>
      </c>
      <c r="J469" s="33" t="n">
        <v>0.92</v>
      </c>
    </row>
    <row r="470" customFormat="false" ht="24" hidden="false" customHeight="true" outlineLevel="0" collapsed="false">
      <c r="A470" s="29" t="s">
        <v>313</v>
      </c>
      <c r="B470" s="30" t="s">
        <v>553</v>
      </c>
      <c r="C470" s="29" t="s">
        <v>28</v>
      </c>
      <c r="D470" s="29" t="s">
        <v>554</v>
      </c>
      <c r="E470" s="29" t="s">
        <v>316</v>
      </c>
      <c r="F470" s="29"/>
      <c r="G470" s="31" t="s">
        <v>338</v>
      </c>
      <c r="H470" s="32" t="n">
        <v>0.039</v>
      </c>
      <c r="I470" s="33" t="n">
        <v>29.25</v>
      </c>
      <c r="J470" s="33" t="n">
        <v>1.14</v>
      </c>
    </row>
    <row r="471" customFormat="false" ht="39" hidden="false" customHeight="true" outlineLevel="0" collapsed="false">
      <c r="A471" s="39" t="s">
        <v>342</v>
      </c>
      <c r="B471" s="40" t="s">
        <v>620</v>
      </c>
      <c r="C471" s="39" t="s">
        <v>28</v>
      </c>
      <c r="D471" s="39" t="s">
        <v>621</v>
      </c>
      <c r="E471" s="39" t="s">
        <v>356</v>
      </c>
      <c r="F471" s="39"/>
      <c r="G471" s="41" t="s">
        <v>103</v>
      </c>
      <c r="H471" s="42" t="n">
        <v>1.2434</v>
      </c>
      <c r="I471" s="43" t="n">
        <v>4.21</v>
      </c>
      <c r="J471" s="43" t="n">
        <v>5.23</v>
      </c>
    </row>
    <row r="472" customFormat="false" ht="26" hidden="false" customHeight="true" outlineLevel="0" collapsed="false">
      <c r="A472" s="39" t="s">
        <v>342</v>
      </c>
      <c r="B472" s="40" t="s">
        <v>557</v>
      </c>
      <c r="C472" s="39" t="s">
        <v>28</v>
      </c>
      <c r="D472" s="39" t="s">
        <v>558</v>
      </c>
      <c r="E472" s="39" t="s">
        <v>356</v>
      </c>
      <c r="F472" s="39"/>
      <c r="G472" s="41" t="s">
        <v>85</v>
      </c>
      <c r="H472" s="42" t="n">
        <v>0.0094</v>
      </c>
      <c r="I472" s="43" t="n">
        <v>3.7</v>
      </c>
      <c r="J472" s="43" t="n">
        <v>0.03</v>
      </c>
    </row>
    <row r="473" customFormat="false" ht="18" hidden="false" customHeight="false" outlineLevel="0" collapsed="false">
      <c r="A473" s="34"/>
      <c r="B473" s="34"/>
      <c r="C473" s="34"/>
      <c r="D473" s="34"/>
      <c r="E473" s="35" t="s">
        <v>323</v>
      </c>
      <c r="F473" s="36" t="n">
        <v>0.669705143707562</v>
      </c>
      <c r="G473" s="35" t="s">
        <v>324</v>
      </c>
      <c r="H473" s="36" t="n">
        <v>0.77</v>
      </c>
      <c r="I473" s="35" t="s">
        <v>325</v>
      </c>
      <c r="J473" s="36" t="n">
        <v>1.44</v>
      </c>
    </row>
    <row r="474" customFormat="false" ht="18" hidden="false" customHeight="true" outlineLevel="0" collapsed="false">
      <c r="A474" s="34"/>
      <c r="B474" s="34"/>
      <c r="C474" s="34"/>
      <c r="D474" s="34"/>
      <c r="E474" s="35" t="s">
        <v>326</v>
      </c>
      <c r="F474" s="36" t="n">
        <v>1.57</v>
      </c>
      <c r="G474" s="34"/>
      <c r="H474" s="37" t="s">
        <v>327</v>
      </c>
      <c r="I474" s="37"/>
      <c r="J474" s="36" t="n">
        <v>8.89</v>
      </c>
    </row>
    <row r="475" customFormat="false" ht="1" hidden="false" customHeight="true" outlineLevel="0" collapsed="false">
      <c r="A475" s="38"/>
      <c r="B475" s="38"/>
      <c r="C475" s="38"/>
      <c r="D475" s="38"/>
      <c r="E475" s="38"/>
      <c r="F475" s="38"/>
      <c r="G475" s="38"/>
      <c r="H475" s="38"/>
      <c r="I475" s="38"/>
      <c r="J475" s="38"/>
    </row>
    <row r="476" customFormat="false" ht="18" hidden="false" customHeight="true" outlineLevel="0" collapsed="false">
      <c r="A476" s="10" t="s">
        <v>192</v>
      </c>
      <c r="B476" s="11" t="s">
        <v>9</v>
      </c>
      <c r="C476" s="10" t="s">
        <v>10</v>
      </c>
      <c r="D476" s="10" t="s">
        <v>11</v>
      </c>
      <c r="E476" s="10" t="s">
        <v>310</v>
      </c>
      <c r="F476" s="10"/>
      <c r="G476" s="12" t="s">
        <v>12</v>
      </c>
      <c r="H476" s="11" t="s">
        <v>13</v>
      </c>
      <c r="I476" s="11" t="s">
        <v>14</v>
      </c>
      <c r="J476" s="11" t="s">
        <v>16</v>
      </c>
    </row>
    <row r="477" customFormat="false" ht="39" hidden="false" customHeight="true" outlineLevel="0" collapsed="false">
      <c r="A477" s="16" t="s">
        <v>311</v>
      </c>
      <c r="B477" s="17" t="s">
        <v>193</v>
      </c>
      <c r="C477" s="16" t="s">
        <v>28</v>
      </c>
      <c r="D477" s="16" t="s">
        <v>194</v>
      </c>
      <c r="E477" s="16" t="s">
        <v>550</v>
      </c>
      <c r="F477" s="16"/>
      <c r="G477" s="18" t="s">
        <v>103</v>
      </c>
      <c r="H477" s="28" t="n">
        <v>1</v>
      </c>
      <c r="I477" s="20" t="n">
        <v>4.7</v>
      </c>
      <c r="J477" s="20" t="n">
        <v>4.7</v>
      </c>
    </row>
    <row r="478" customFormat="false" ht="26" hidden="false" customHeight="true" outlineLevel="0" collapsed="false">
      <c r="A478" s="29" t="s">
        <v>313</v>
      </c>
      <c r="B478" s="30" t="s">
        <v>551</v>
      </c>
      <c r="C478" s="29" t="s">
        <v>28</v>
      </c>
      <c r="D478" s="29" t="s">
        <v>552</v>
      </c>
      <c r="E478" s="29" t="s">
        <v>316</v>
      </c>
      <c r="F478" s="29"/>
      <c r="G478" s="31" t="s">
        <v>338</v>
      </c>
      <c r="H478" s="32" t="n">
        <v>0.029</v>
      </c>
      <c r="I478" s="33" t="n">
        <v>23.65</v>
      </c>
      <c r="J478" s="33" t="n">
        <v>0.68</v>
      </c>
    </row>
    <row r="479" customFormat="false" ht="24" hidden="false" customHeight="true" outlineLevel="0" collapsed="false">
      <c r="A479" s="29" t="s">
        <v>313</v>
      </c>
      <c r="B479" s="30" t="s">
        <v>553</v>
      </c>
      <c r="C479" s="29" t="s">
        <v>28</v>
      </c>
      <c r="D479" s="29" t="s">
        <v>554</v>
      </c>
      <c r="E479" s="29" t="s">
        <v>316</v>
      </c>
      <c r="F479" s="29"/>
      <c r="G479" s="31" t="s">
        <v>338</v>
      </c>
      <c r="H479" s="32" t="n">
        <v>0.029</v>
      </c>
      <c r="I479" s="33" t="n">
        <v>29.25</v>
      </c>
      <c r="J479" s="33" t="n">
        <v>0.84</v>
      </c>
    </row>
    <row r="480" customFormat="false" ht="39" hidden="false" customHeight="true" outlineLevel="0" collapsed="false">
      <c r="A480" s="39" t="s">
        <v>342</v>
      </c>
      <c r="B480" s="40" t="s">
        <v>622</v>
      </c>
      <c r="C480" s="39" t="s">
        <v>28</v>
      </c>
      <c r="D480" s="39" t="s">
        <v>623</v>
      </c>
      <c r="E480" s="39" t="s">
        <v>356</v>
      </c>
      <c r="F480" s="39"/>
      <c r="G480" s="41" t="s">
        <v>103</v>
      </c>
      <c r="H480" s="42" t="n">
        <v>1.2434</v>
      </c>
      <c r="I480" s="43" t="n">
        <v>2.54</v>
      </c>
      <c r="J480" s="43" t="n">
        <v>3.15</v>
      </c>
    </row>
    <row r="481" customFormat="false" ht="26" hidden="false" customHeight="true" outlineLevel="0" collapsed="false">
      <c r="A481" s="39" t="s">
        <v>342</v>
      </c>
      <c r="B481" s="40" t="s">
        <v>557</v>
      </c>
      <c r="C481" s="39" t="s">
        <v>28</v>
      </c>
      <c r="D481" s="39" t="s">
        <v>558</v>
      </c>
      <c r="E481" s="39" t="s">
        <v>356</v>
      </c>
      <c r="F481" s="39"/>
      <c r="G481" s="41" t="s">
        <v>85</v>
      </c>
      <c r="H481" s="42" t="n">
        <v>0.0094</v>
      </c>
      <c r="I481" s="43" t="n">
        <v>3.7</v>
      </c>
      <c r="J481" s="43" t="n">
        <v>0.03</v>
      </c>
    </row>
    <row r="482" customFormat="false" ht="18" hidden="false" customHeight="false" outlineLevel="0" collapsed="false">
      <c r="A482" s="34"/>
      <c r="B482" s="34"/>
      <c r="C482" s="34"/>
      <c r="D482" s="34"/>
      <c r="E482" s="35" t="s">
        <v>323</v>
      </c>
      <c r="F482" s="36" t="n">
        <v>0.4929773974514</v>
      </c>
      <c r="G482" s="35" t="s">
        <v>324</v>
      </c>
      <c r="H482" s="36" t="n">
        <v>0.57</v>
      </c>
      <c r="I482" s="35" t="s">
        <v>325</v>
      </c>
      <c r="J482" s="36" t="n">
        <v>1.06</v>
      </c>
    </row>
    <row r="483" customFormat="false" ht="18" hidden="false" customHeight="true" outlineLevel="0" collapsed="false">
      <c r="A483" s="34"/>
      <c r="B483" s="34"/>
      <c r="C483" s="34"/>
      <c r="D483" s="34"/>
      <c r="E483" s="35" t="s">
        <v>326</v>
      </c>
      <c r="F483" s="36" t="n">
        <v>1.01</v>
      </c>
      <c r="G483" s="34"/>
      <c r="H483" s="37" t="s">
        <v>327</v>
      </c>
      <c r="I483" s="37"/>
      <c r="J483" s="36" t="n">
        <v>5.71</v>
      </c>
    </row>
    <row r="484" customFormat="false" ht="1" hidden="false" customHeight="true" outlineLevel="0" collapsed="false">
      <c r="A484" s="38"/>
      <c r="B484" s="38"/>
      <c r="C484" s="38"/>
      <c r="D484" s="38"/>
      <c r="E484" s="38"/>
      <c r="F484" s="38"/>
      <c r="G484" s="38"/>
      <c r="H484" s="38"/>
      <c r="I484" s="38"/>
      <c r="J484" s="38"/>
    </row>
    <row r="485" customFormat="false" ht="18" hidden="false" customHeight="true" outlineLevel="0" collapsed="false">
      <c r="A485" s="10" t="s">
        <v>195</v>
      </c>
      <c r="B485" s="11" t="s">
        <v>9</v>
      </c>
      <c r="C485" s="10" t="s">
        <v>10</v>
      </c>
      <c r="D485" s="10" t="s">
        <v>11</v>
      </c>
      <c r="E485" s="10" t="s">
        <v>310</v>
      </c>
      <c r="F485" s="10"/>
      <c r="G485" s="12" t="s">
        <v>12</v>
      </c>
      <c r="H485" s="11" t="s">
        <v>13</v>
      </c>
      <c r="I485" s="11" t="s">
        <v>14</v>
      </c>
      <c r="J485" s="11" t="s">
        <v>16</v>
      </c>
    </row>
    <row r="486" customFormat="false" ht="24" hidden="false" customHeight="true" outlineLevel="0" collapsed="false">
      <c r="A486" s="16" t="s">
        <v>311</v>
      </c>
      <c r="B486" s="17" t="s">
        <v>196</v>
      </c>
      <c r="C486" s="16" t="s">
        <v>33</v>
      </c>
      <c r="D486" s="16" t="s">
        <v>197</v>
      </c>
      <c r="E486" s="16" t="s">
        <v>624</v>
      </c>
      <c r="F486" s="16"/>
      <c r="G486" s="18" t="s">
        <v>85</v>
      </c>
      <c r="H486" s="28" t="n">
        <v>1</v>
      </c>
      <c r="I486" s="20" t="n">
        <v>134</v>
      </c>
      <c r="J486" s="20" t="n">
        <v>134</v>
      </c>
    </row>
    <row r="487" customFormat="false" ht="24" hidden="false" customHeight="true" outlineLevel="0" collapsed="false">
      <c r="A487" s="39" t="s">
        <v>342</v>
      </c>
      <c r="B487" s="40" t="s">
        <v>560</v>
      </c>
      <c r="C487" s="39" t="s">
        <v>33</v>
      </c>
      <c r="D487" s="39" t="s">
        <v>561</v>
      </c>
      <c r="E487" s="39" t="s">
        <v>345</v>
      </c>
      <c r="F487" s="39"/>
      <c r="G487" s="41" t="s">
        <v>338</v>
      </c>
      <c r="H487" s="42" t="n">
        <v>1.1</v>
      </c>
      <c r="I487" s="43" t="n">
        <v>21.1</v>
      </c>
      <c r="J487" s="43" t="n">
        <v>23.21</v>
      </c>
    </row>
    <row r="488" customFormat="false" ht="24" hidden="false" customHeight="true" outlineLevel="0" collapsed="false">
      <c r="A488" s="39" t="s">
        <v>342</v>
      </c>
      <c r="B488" s="40" t="s">
        <v>625</v>
      </c>
      <c r="C488" s="39" t="s">
        <v>33</v>
      </c>
      <c r="D488" s="39" t="s">
        <v>626</v>
      </c>
      <c r="E488" s="39" t="s">
        <v>356</v>
      </c>
      <c r="F488" s="39"/>
      <c r="G488" s="41" t="s">
        <v>85</v>
      </c>
      <c r="H488" s="42" t="n">
        <v>1</v>
      </c>
      <c r="I488" s="43" t="n">
        <v>81.26</v>
      </c>
      <c r="J488" s="43" t="n">
        <v>81.26</v>
      </c>
    </row>
    <row r="489" customFormat="false" ht="24" hidden="false" customHeight="true" outlineLevel="0" collapsed="false">
      <c r="A489" s="39" t="s">
        <v>342</v>
      </c>
      <c r="B489" s="40" t="s">
        <v>564</v>
      </c>
      <c r="C489" s="39" t="s">
        <v>33</v>
      </c>
      <c r="D489" s="39" t="s">
        <v>565</v>
      </c>
      <c r="E489" s="39" t="s">
        <v>345</v>
      </c>
      <c r="F489" s="39"/>
      <c r="G489" s="41" t="s">
        <v>338</v>
      </c>
      <c r="H489" s="42" t="n">
        <v>1.1</v>
      </c>
      <c r="I489" s="43" t="n">
        <v>26.85</v>
      </c>
      <c r="J489" s="43" t="n">
        <v>29.53</v>
      </c>
    </row>
    <row r="490" customFormat="false" ht="18" hidden="false" customHeight="false" outlineLevel="0" collapsed="false">
      <c r="A490" s="34"/>
      <c r="B490" s="34"/>
      <c r="C490" s="34"/>
      <c r="D490" s="34"/>
      <c r="E490" s="35" t="s">
        <v>323</v>
      </c>
      <c r="F490" s="36" t="n">
        <v>24.5279509</v>
      </c>
      <c r="G490" s="35" t="s">
        <v>324</v>
      </c>
      <c r="H490" s="36" t="n">
        <v>28.21</v>
      </c>
      <c r="I490" s="35" t="s">
        <v>325</v>
      </c>
      <c r="J490" s="36" t="n">
        <v>52.74</v>
      </c>
    </row>
    <row r="491" customFormat="false" ht="18" hidden="false" customHeight="true" outlineLevel="0" collapsed="false">
      <c r="A491" s="34"/>
      <c r="B491" s="34"/>
      <c r="C491" s="34"/>
      <c r="D491" s="34"/>
      <c r="E491" s="35" t="s">
        <v>326</v>
      </c>
      <c r="F491" s="36" t="n">
        <v>28.91</v>
      </c>
      <c r="G491" s="34"/>
      <c r="H491" s="37" t="s">
        <v>327</v>
      </c>
      <c r="I491" s="37"/>
      <c r="J491" s="36" t="n">
        <v>162.91</v>
      </c>
    </row>
    <row r="492" customFormat="false" ht="1" hidden="false" customHeight="true" outlineLevel="0" collapsed="false">
      <c r="A492" s="38"/>
      <c r="B492" s="38"/>
      <c r="C492" s="38"/>
      <c r="D492" s="38"/>
      <c r="E492" s="38"/>
      <c r="F492" s="38"/>
      <c r="G492" s="38"/>
      <c r="H492" s="38"/>
      <c r="I492" s="38"/>
      <c r="J492" s="38"/>
    </row>
    <row r="493" customFormat="false" ht="18" hidden="false" customHeight="true" outlineLevel="0" collapsed="false">
      <c r="A493" s="10" t="s">
        <v>198</v>
      </c>
      <c r="B493" s="11" t="s">
        <v>9</v>
      </c>
      <c r="C493" s="10" t="s">
        <v>10</v>
      </c>
      <c r="D493" s="10" t="s">
        <v>11</v>
      </c>
      <c r="E493" s="10" t="s">
        <v>310</v>
      </c>
      <c r="F493" s="10"/>
      <c r="G493" s="12" t="s">
        <v>12</v>
      </c>
      <c r="H493" s="11" t="s">
        <v>13</v>
      </c>
      <c r="I493" s="11" t="s">
        <v>14</v>
      </c>
      <c r="J493" s="11" t="s">
        <v>16</v>
      </c>
    </row>
    <row r="494" customFormat="false" ht="24" hidden="false" customHeight="true" outlineLevel="0" collapsed="false">
      <c r="A494" s="16" t="s">
        <v>311</v>
      </c>
      <c r="B494" s="17" t="s">
        <v>199</v>
      </c>
      <c r="C494" s="16" t="s">
        <v>33</v>
      </c>
      <c r="D494" s="16" t="s">
        <v>200</v>
      </c>
      <c r="E494" s="16" t="s">
        <v>624</v>
      </c>
      <c r="F494" s="16"/>
      <c r="G494" s="18" t="s">
        <v>85</v>
      </c>
      <c r="H494" s="28" t="n">
        <v>1</v>
      </c>
      <c r="I494" s="20" t="n">
        <v>117.45</v>
      </c>
      <c r="J494" s="20" t="n">
        <v>117.45</v>
      </c>
    </row>
    <row r="495" customFormat="false" ht="24" hidden="false" customHeight="true" outlineLevel="0" collapsed="false">
      <c r="A495" s="39" t="s">
        <v>342</v>
      </c>
      <c r="B495" s="40" t="s">
        <v>560</v>
      </c>
      <c r="C495" s="39" t="s">
        <v>33</v>
      </c>
      <c r="D495" s="39" t="s">
        <v>561</v>
      </c>
      <c r="E495" s="39" t="s">
        <v>345</v>
      </c>
      <c r="F495" s="39"/>
      <c r="G495" s="41" t="s">
        <v>338</v>
      </c>
      <c r="H495" s="42" t="n">
        <v>1.1</v>
      </c>
      <c r="I495" s="43" t="n">
        <v>21.1</v>
      </c>
      <c r="J495" s="43" t="n">
        <v>23.21</v>
      </c>
    </row>
    <row r="496" customFormat="false" ht="24" hidden="false" customHeight="true" outlineLevel="0" collapsed="false">
      <c r="A496" s="39" t="s">
        <v>342</v>
      </c>
      <c r="B496" s="40" t="s">
        <v>627</v>
      </c>
      <c r="C496" s="39" t="s">
        <v>33</v>
      </c>
      <c r="D496" s="39" t="s">
        <v>628</v>
      </c>
      <c r="E496" s="39" t="s">
        <v>356</v>
      </c>
      <c r="F496" s="39"/>
      <c r="G496" s="41" t="s">
        <v>85</v>
      </c>
      <c r="H496" s="42" t="n">
        <v>1</v>
      </c>
      <c r="I496" s="43" t="n">
        <v>64.71</v>
      </c>
      <c r="J496" s="43" t="n">
        <v>64.71</v>
      </c>
    </row>
    <row r="497" customFormat="false" ht="24" hidden="false" customHeight="true" outlineLevel="0" collapsed="false">
      <c r="A497" s="39" t="s">
        <v>342</v>
      </c>
      <c r="B497" s="40" t="s">
        <v>564</v>
      </c>
      <c r="C497" s="39" t="s">
        <v>33</v>
      </c>
      <c r="D497" s="39" t="s">
        <v>565</v>
      </c>
      <c r="E497" s="39" t="s">
        <v>345</v>
      </c>
      <c r="F497" s="39"/>
      <c r="G497" s="41" t="s">
        <v>338</v>
      </c>
      <c r="H497" s="42" t="n">
        <v>1.1</v>
      </c>
      <c r="I497" s="43" t="n">
        <v>26.85</v>
      </c>
      <c r="J497" s="43" t="n">
        <v>29.53</v>
      </c>
    </row>
    <row r="498" customFormat="false" ht="18" hidden="false" customHeight="false" outlineLevel="0" collapsed="false">
      <c r="A498" s="34"/>
      <c r="B498" s="34"/>
      <c r="C498" s="34"/>
      <c r="D498" s="34"/>
      <c r="E498" s="35" t="s">
        <v>323</v>
      </c>
      <c r="F498" s="36" t="n">
        <v>24.5279509</v>
      </c>
      <c r="G498" s="35" t="s">
        <v>324</v>
      </c>
      <c r="H498" s="36" t="n">
        <v>28.21</v>
      </c>
      <c r="I498" s="35" t="s">
        <v>325</v>
      </c>
      <c r="J498" s="36" t="n">
        <v>52.74</v>
      </c>
    </row>
    <row r="499" customFormat="false" ht="18" hidden="false" customHeight="true" outlineLevel="0" collapsed="false">
      <c r="A499" s="34"/>
      <c r="B499" s="34"/>
      <c r="C499" s="34"/>
      <c r="D499" s="34"/>
      <c r="E499" s="35" t="s">
        <v>326</v>
      </c>
      <c r="F499" s="36" t="n">
        <v>25.34</v>
      </c>
      <c r="G499" s="34"/>
      <c r="H499" s="37" t="s">
        <v>327</v>
      </c>
      <c r="I499" s="37"/>
      <c r="J499" s="36" t="n">
        <v>142.79</v>
      </c>
    </row>
    <row r="500" customFormat="false" ht="1" hidden="false" customHeight="true" outlineLevel="0" collapsed="false">
      <c r="A500" s="38"/>
      <c r="B500" s="38"/>
      <c r="C500" s="38"/>
      <c r="D500" s="38"/>
      <c r="E500" s="38"/>
      <c r="F500" s="38"/>
      <c r="G500" s="38"/>
      <c r="H500" s="38"/>
      <c r="I500" s="38"/>
      <c r="J500" s="38"/>
    </row>
    <row r="501" customFormat="false" ht="18" hidden="false" customHeight="true" outlineLevel="0" collapsed="false">
      <c r="A501" s="10" t="s">
        <v>201</v>
      </c>
      <c r="B501" s="11" t="s">
        <v>9</v>
      </c>
      <c r="C501" s="10" t="s">
        <v>10</v>
      </c>
      <c r="D501" s="10" t="s">
        <v>11</v>
      </c>
      <c r="E501" s="10" t="s">
        <v>310</v>
      </c>
      <c r="F501" s="10"/>
      <c r="G501" s="12" t="s">
        <v>12</v>
      </c>
      <c r="H501" s="11" t="s">
        <v>13</v>
      </c>
      <c r="I501" s="11" t="s">
        <v>14</v>
      </c>
      <c r="J501" s="11" t="s">
        <v>16</v>
      </c>
    </row>
    <row r="502" customFormat="false" ht="26" hidden="false" customHeight="true" outlineLevel="0" collapsed="false">
      <c r="A502" s="16" t="s">
        <v>311</v>
      </c>
      <c r="B502" s="17" t="s">
        <v>202</v>
      </c>
      <c r="C502" s="16" t="s">
        <v>33</v>
      </c>
      <c r="D502" s="16" t="s">
        <v>203</v>
      </c>
      <c r="E502" s="16" t="s">
        <v>629</v>
      </c>
      <c r="F502" s="16"/>
      <c r="G502" s="18" t="s">
        <v>103</v>
      </c>
      <c r="H502" s="28" t="n">
        <v>1</v>
      </c>
      <c r="I502" s="20" t="n">
        <v>85.92</v>
      </c>
      <c r="J502" s="20" t="n">
        <v>85.92</v>
      </c>
    </row>
    <row r="503" customFormat="false" ht="24" hidden="false" customHeight="true" outlineLevel="0" collapsed="false">
      <c r="A503" s="39" t="s">
        <v>342</v>
      </c>
      <c r="B503" s="40" t="s">
        <v>560</v>
      </c>
      <c r="C503" s="39" t="s">
        <v>33</v>
      </c>
      <c r="D503" s="39" t="s">
        <v>561</v>
      </c>
      <c r="E503" s="39" t="s">
        <v>345</v>
      </c>
      <c r="F503" s="39"/>
      <c r="G503" s="41" t="s">
        <v>338</v>
      </c>
      <c r="H503" s="42" t="n">
        <v>1.2</v>
      </c>
      <c r="I503" s="43" t="n">
        <v>21.1</v>
      </c>
      <c r="J503" s="43" t="n">
        <v>25.32</v>
      </c>
    </row>
    <row r="504" customFormat="false" ht="26" hidden="false" customHeight="true" outlineLevel="0" collapsed="false">
      <c r="A504" s="39" t="s">
        <v>342</v>
      </c>
      <c r="B504" s="40" t="s">
        <v>630</v>
      </c>
      <c r="C504" s="39" t="s">
        <v>33</v>
      </c>
      <c r="D504" s="39" t="s">
        <v>631</v>
      </c>
      <c r="E504" s="39" t="s">
        <v>356</v>
      </c>
      <c r="F504" s="39"/>
      <c r="G504" s="41" t="s">
        <v>103</v>
      </c>
      <c r="H504" s="42" t="n">
        <v>1</v>
      </c>
      <c r="I504" s="43" t="n">
        <v>28.38</v>
      </c>
      <c r="J504" s="43" t="n">
        <v>28.38</v>
      </c>
    </row>
    <row r="505" customFormat="false" ht="24" hidden="false" customHeight="true" outlineLevel="0" collapsed="false">
      <c r="A505" s="39" t="s">
        <v>342</v>
      </c>
      <c r="B505" s="40" t="s">
        <v>564</v>
      </c>
      <c r="C505" s="39" t="s">
        <v>33</v>
      </c>
      <c r="D505" s="39" t="s">
        <v>565</v>
      </c>
      <c r="E505" s="39" t="s">
        <v>345</v>
      </c>
      <c r="F505" s="39"/>
      <c r="G505" s="41" t="s">
        <v>338</v>
      </c>
      <c r="H505" s="42" t="n">
        <v>1.2</v>
      </c>
      <c r="I505" s="43" t="n">
        <v>26.85</v>
      </c>
      <c r="J505" s="43" t="n">
        <v>32.22</v>
      </c>
    </row>
    <row r="506" customFormat="false" ht="18" hidden="false" customHeight="false" outlineLevel="0" collapsed="false">
      <c r="A506" s="34"/>
      <c r="B506" s="34"/>
      <c r="C506" s="34"/>
      <c r="D506" s="34"/>
      <c r="E506" s="35" t="s">
        <v>323</v>
      </c>
      <c r="F506" s="36" t="n">
        <v>26.7603014</v>
      </c>
      <c r="G506" s="35" t="s">
        <v>324</v>
      </c>
      <c r="H506" s="36" t="n">
        <v>30.78</v>
      </c>
      <c r="I506" s="35" t="s">
        <v>325</v>
      </c>
      <c r="J506" s="36" t="n">
        <v>57.54</v>
      </c>
    </row>
    <row r="507" customFormat="false" ht="18" hidden="false" customHeight="true" outlineLevel="0" collapsed="false">
      <c r="A507" s="34"/>
      <c r="B507" s="34"/>
      <c r="C507" s="34"/>
      <c r="D507" s="34"/>
      <c r="E507" s="35" t="s">
        <v>326</v>
      </c>
      <c r="F507" s="36" t="n">
        <v>18.54</v>
      </c>
      <c r="G507" s="34"/>
      <c r="H507" s="37" t="s">
        <v>327</v>
      </c>
      <c r="I507" s="37"/>
      <c r="J507" s="36" t="n">
        <v>104.46</v>
      </c>
    </row>
    <row r="508" customFormat="false" ht="1" hidden="false" customHeight="true" outlineLevel="0" collapsed="false">
      <c r="A508" s="38"/>
      <c r="B508" s="38"/>
      <c r="C508" s="38"/>
      <c r="D508" s="38"/>
      <c r="E508" s="38"/>
      <c r="F508" s="38"/>
      <c r="G508" s="38"/>
      <c r="H508" s="38"/>
      <c r="I508" s="38"/>
      <c r="J508" s="38"/>
    </row>
    <row r="509" customFormat="false" ht="18" hidden="false" customHeight="true" outlineLevel="0" collapsed="false">
      <c r="A509" s="10" t="s">
        <v>204</v>
      </c>
      <c r="B509" s="11" t="s">
        <v>9</v>
      </c>
      <c r="C509" s="10" t="s">
        <v>10</v>
      </c>
      <c r="D509" s="10" t="s">
        <v>11</v>
      </c>
      <c r="E509" s="10" t="s">
        <v>310</v>
      </c>
      <c r="F509" s="10"/>
      <c r="G509" s="12" t="s">
        <v>12</v>
      </c>
      <c r="H509" s="11" t="s">
        <v>13</v>
      </c>
      <c r="I509" s="11" t="s">
        <v>14</v>
      </c>
      <c r="J509" s="11" t="s">
        <v>16</v>
      </c>
    </row>
    <row r="510" customFormat="false" ht="24" hidden="false" customHeight="true" outlineLevel="0" collapsed="false">
      <c r="A510" s="16" t="s">
        <v>311</v>
      </c>
      <c r="B510" s="17" t="s">
        <v>205</v>
      </c>
      <c r="C510" s="16" t="s">
        <v>33</v>
      </c>
      <c r="D510" s="16" t="s">
        <v>206</v>
      </c>
      <c r="E510" s="16" t="s">
        <v>559</v>
      </c>
      <c r="F510" s="16"/>
      <c r="G510" s="18" t="s">
        <v>85</v>
      </c>
      <c r="H510" s="28" t="n">
        <v>1</v>
      </c>
      <c r="I510" s="20" t="n">
        <v>27.41</v>
      </c>
      <c r="J510" s="20" t="n">
        <v>27.41</v>
      </c>
    </row>
    <row r="511" customFormat="false" ht="24" hidden="false" customHeight="true" outlineLevel="0" collapsed="false">
      <c r="A511" s="39" t="s">
        <v>342</v>
      </c>
      <c r="B511" s="40" t="s">
        <v>560</v>
      </c>
      <c r="C511" s="39" t="s">
        <v>33</v>
      </c>
      <c r="D511" s="39" t="s">
        <v>561</v>
      </c>
      <c r="E511" s="39" t="s">
        <v>345</v>
      </c>
      <c r="F511" s="39"/>
      <c r="G511" s="41" t="s">
        <v>338</v>
      </c>
      <c r="H511" s="42" t="n">
        <v>0.38</v>
      </c>
      <c r="I511" s="43" t="n">
        <v>21.1</v>
      </c>
      <c r="J511" s="43" t="n">
        <v>8.01</v>
      </c>
    </row>
    <row r="512" customFormat="false" ht="24" hidden="false" customHeight="true" outlineLevel="0" collapsed="false">
      <c r="A512" s="39" t="s">
        <v>342</v>
      </c>
      <c r="B512" s="40" t="s">
        <v>632</v>
      </c>
      <c r="C512" s="39" t="s">
        <v>33</v>
      </c>
      <c r="D512" s="39" t="s">
        <v>633</v>
      </c>
      <c r="E512" s="39" t="s">
        <v>356</v>
      </c>
      <c r="F512" s="39"/>
      <c r="G512" s="41" t="s">
        <v>85</v>
      </c>
      <c r="H512" s="42" t="n">
        <v>1</v>
      </c>
      <c r="I512" s="43" t="n">
        <v>9.2</v>
      </c>
      <c r="J512" s="43" t="n">
        <v>9.2</v>
      </c>
    </row>
    <row r="513" customFormat="false" ht="24" hidden="false" customHeight="true" outlineLevel="0" collapsed="false">
      <c r="A513" s="39" t="s">
        <v>342</v>
      </c>
      <c r="B513" s="40" t="s">
        <v>564</v>
      </c>
      <c r="C513" s="39" t="s">
        <v>33</v>
      </c>
      <c r="D513" s="39" t="s">
        <v>565</v>
      </c>
      <c r="E513" s="39" t="s">
        <v>345</v>
      </c>
      <c r="F513" s="39"/>
      <c r="G513" s="41" t="s">
        <v>338</v>
      </c>
      <c r="H513" s="42" t="n">
        <v>0.38</v>
      </c>
      <c r="I513" s="43" t="n">
        <v>26.85</v>
      </c>
      <c r="J513" s="43" t="n">
        <v>10.2</v>
      </c>
    </row>
    <row r="514" customFormat="false" ht="18" hidden="false" customHeight="false" outlineLevel="0" collapsed="false">
      <c r="A514" s="34"/>
      <c r="B514" s="34"/>
      <c r="C514" s="34"/>
      <c r="D514" s="34"/>
      <c r="E514" s="35" t="s">
        <v>323</v>
      </c>
      <c r="F514" s="36" t="n">
        <v>8.4689796</v>
      </c>
      <c r="G514" s="35" t="s">
        <v>324</v>
      </c>
      <c r="H514" s="36" t="n">
        <v>9.74</v>
      </c>
      <c r="I514" s="35" t="s">
        <v>325</v>
      </c>
      <c r="J514" s="36" t="n">
        <v>18.21</v>
      </c>
    </row>
    <row r="515" customFormat="false" ht="18" hidden="false" customHeight="true" outlineLevel="0" collapsed="false">
      <c r="A515" s="34"/>
      <c r="B515" s="34"/>
      <c r="C515" s="34"/>
      <c r="D515" s="34"/>
      <c r="E515" s="35" t="s">
        <v>326</v>
      </c>
      <c r="F515" s="36" t="n">
        <v>5.91</v>
      </c>
      <c r="G515" s="34"/>
      <c r="H515" s="37" t="s">
        <v>327</v>
      </c>
      <c r="I515" s="37"/>
      <c r="J515" s="36" t="n">
        <v>33.32</v>
      </c>
    </row>
    <row r="516" customFormat="false" ht="1" hidden="false" customHeight="true" outlineLevel="0" collapsed="false">
      <c r="A516" s="38"/>
      <c r="B516" s="38"/>
      <c r="C516" s="38"/>
      <c r="D516" s="38"/>
      <c r="E516" s="38"/>
      <c r="F516" s="38"/>
      <c r="G516" s="38"/>
      <c r="H516" s="38"/>
      <c r="I516" s="38"/>
      <c r="J516" s="38"/>
    </row>
    <row r="517" customFormat="false" ht="18" hidden="false" customHeight="true" outlineLevel="0" collapsed="false">
      <c r="A517" s="10" t="s">
        <v>207</v>
      </c>
      <c r="B517" s="11" t="s">
        <v>9</v>
      </c>
      <c r="C517" s="10" t="s">
        <v>10</v>
      </c>
      <c r="D517" s="10" t="s">
        <v>11</v>
      </c>
      <c r="E517" s="10" t="s">
        <v>310</v>
      </c>
      <c r="F517" s="10"/>
      <c r="G517" s="12" t="s">
        <v>12</v>
      </c>
      <c r="H517" s="11" t="s">
        <v>13</v>
      </c>
      <c r="I517" s="11" t="s">
        <v>14</v>
      </c>
      <c r="J517" s="11" t="s">
        <v>16</v>
      </c>
    </row>
    <row r="518" customFormat="false" ht="39" hidden="false" customHeight="true" outlineLevel="0" collapsed="false">
      <c r="A518" s="16" t="s">
        <v>311</v>
      </c>
      <c r="B518" s="17" t="s">
        <v>208</v>
      </c>
      <c r="C518" s="16" t="s">
        <v>28</v>
      </c>
      <c r="D518" s="16" t="s">
        <v>209</v>
      </c>
      <c r="E518" s="16" t="s">
        <v>550</v>
      </c>
      <c r="F518" s="16"/>
      <c r="G518" s="18" t="s">
        <v>103</v>
      </c>
      <c r="H518" s="28" t="n">
        <v>1</v>
      </c>
      <c r="I518" s="20" t="n">
        <v>13.36</v>
      </c>
      <c r="J518" s="20" t="n">
        <v>13.36</v>
      </c>
    </row>
    <row r="519" customFormat="false" ht="26" hidden="false" customHeight="true" outlineLevel="0" collapsed="false">
      <c r="A519" s="29" t="s">
        <v>313</v>
      </c>
      <c r="B519" s="30" t="s">
        <v>551</v>
      </c>
      <c r="C519" s="29" t="s">
        <v>28</v>
      </c>
      <c r="D519" s="29" t="s">
        <v>552</v>
      </c>
      <c r="E519" s="29" t="s">
        <v>316</v>
      </c>
      <c r="F519" s="29"/>
      <c r="G519" s="31" t="s">
        <v>338</v>
      </c>
      <c r="H519" s="32" t="n">
        <v>0.0945</v>
      </c>
      <c r="I519" s="33" t="n">
        <v>23.65</v>
      </c>
      <c r="J519" s="33" t="n">
        <v>2.23</v>
      </c>
    </row>
    <row r="520" customFormat="false" ht="24" hidden="false" customHeight="true" outlineLevel="0" collapsed="false">
      <c r="A520" s="29" t="s">
        <v>313</v>
      </c>
      <c r="B520" s="30" t="s">
        <v>553</v>
      </c>
      <c r="C520" s="29" t="s">
        <v>28</v>
      </c>
      <c r="D520" s="29" t="s">
        <v>554</v>
      </c>
      <c r="E520" s="29" t="s">
        <v>316</v>
      </c>
      <c r="F520" s="29"/>
      <c r="G520" s="31" t="s">
        <v>338</v>
      </c>
      <c r="H520" s="32" t="n">
        <v>0.0945</v>
      </c>
      <c r="I520" s="33" t="n">
        <v>29.25</v>
      </c>
      <c r="J520" s="33" t="n">
        <v>2.76</v>
      </c>
    </row>
    <row r="521" customFormat="false" ht="39" hidden="false" customHeight="true" outlineLevel="0" collapsed="false">
      <c r="A521" s="39" t="s">
        <v>342</v>
      </c>
      <c r="B521" s="40" t="s">
        <v>634</v>
      </c>
      <c r="C521" s="39" t="s">
        <v>28</v>
      </c>
      <c r="D521" s="39" t="s">
        <v>635</v>
      </c>
      <c r="E521" s="39" t="s">
        <v>356</v>
      </c>
      <c r="F521" s="39"/>
      <c r="G521" s="41" t="s">
        <v>103</v>
      </c>
      <c r="H521" s="42" t="n">
        <v>1.1</v>
      </c>
      <c r="I521" s="43" t="n">
        <v>7.61</v>
      </c>
      <c r="J521" s="43" t="n">
        <v>8.37</v>
      </c>
    </row>
    <row r="522" customFormat="false" ht="18" hidden="false" customHeight="false" outlineLevel="0" collapsed="false">
      <c r="A522" s="34"/>
      <c r="B522" s="34"/>
      <c r="C522" s="34"/>
      <c r="D522" s="34"/>
      <c r="E522" s="35" t="s">
        <v>323</v>
      </c>
      <c r="F522" s="36" t="n">
        <v>1.62310482745791</v>
      </c>
      <c r="G522" s="35" t="s">
        <v>324</v>
      </c>
      <c r="H522" s="36" t="n">
        <v>1.87</v>
      </c>
      <c r="I522" s="35" t="s">
        <v>325</v>
      </c>
      <c r="J522" s="36" t="n">
        <v>3.49</v>
      </c>
    </row>
    <row r="523" customFormat="false" ht="18" hidden="false" customHeight="true" outlineLevel="0" collapsed="false">
      <c r="A523" s="34"/>
      <c r="B523" s="34"/>
      <c r="C523" s="34"/>
      <c r="D523" s="34"/>
      <c r="E523" s="35" t="s">
        <v>326</v>
      </c>
      <c r="F523" s="36" t="n">
        <v>2.88</v>
      </c>
      <c r="G523" s="34"/>
      <c r="H523" s="37" t="s">
        <v>327</v>
      </c>
      <c r="I523" s="37"/>
      <c r="J523" s="36" t="n">
        <v>16.24</v>
      </c>
    </row>
    <row r="524" customFormat="false" ht="1" hidden="false" customHeight="true" outlineLevel="0" collapsed="false">
      <c r="A524" s="38"/>
      <c r="B524" s="38"/>
      <c r="C524" s="38"/>
      <c r="D524" s="38"/>
      <c r="E524" s="38"/>
      <c r="F524" s="38"/>
      <c r="G524" s="38"/>
      <c r="H524" s="38"/>
      <c r="I524" s="38"/>
      <c r="J524" s="38"/>
    </row>
    <row r="525" customFormat="false" ht="18" hidden="false" customHeight="true" outlineLevel="0" collapsed="false">
      <c r="A525" s="10" t="s">
        <v>212</v>
      </c>
      <c r="B525" s="11" t="s">
        <v>9</v>
      </c>
      <c r="C525" s="10" t="s">
        <v>10</v>
      </c>
      <c r="D525" s="10" t="s">
        <v>11</v>
      </c>
      <c r="E525" s="10" t="s">
        <v>310</v>
      </c>
      <c r="F525" s="10"/>
      <c r="G525" s="12" t="s">
        <v>12</v>
      </c>
      <c r="H525" s="11" t="s">
        <v>13</v>
      </c>
      <c r="I525" s="11" t="s">
        <v>14</v>
      </c>
      <c r="J525" s="11" t="s">
        <v>16</v>
      </c>
    </row>
    <row r="526" customFormat="false" ht="26" hidden="false" customHeight="true" outlineLevel="0" collapsed="false">
      <c r="A526" s="16" t="s">
        <v>311</v>
      </c>
      <c r="B526" s="17" t="s">
        <v>213</v>
      </c>
      <c r="C526" s="16" t="s">
        <v>33</v>
      </c>
      <c r="D526" s="16" t="s">
        <v>214</v>
      </c>
      <c r="E526" s="16" t="s">
        <v>636</v>
      </c>
      <c r="F526" s="16"/>
      <c r="G526" s="18" t="s">
        <v>30</v>
      </c>
      <c r="H526" s="28" t="n">
        <v>1</v>
      </c>
      <c r="I526" s="20" t="n">
        <v>14.03</v>
      </c>
      <c r="J526" s="20" t="n">
        <v>14.03</v>
      </c>
    </row>
    <row r="527" customFormat="false" ht="24" hidden="false" customHeight="true" outlineLevel="0" collapsed="false">
      <c r="A527" s="39" t="s">
        <v>342</v>
      </c>
      <c r="B527" s="40" t="s">
        <v>637</v>
      </c>
      <c r="C527" s="39" t="s">
        <v>33</v>
      </c>
      <c r="D527" s="39" t="s">
        <v>638</v>
      </c>
      <c r="E527" s="39" t="s">
        <v>345</v>
      </c>
      <c r="F527" s="39"/>
      <c r="G527" s="41" t="s">
        <v>338</v>
      </c>
      <c r="H527" s="42" t="n">
        <v>0.2</v>
      </c>
      <c r="I527" s="43" t="n">
        <v>21.1</v>
      </c>
      <c r="J527" s="43" t="n">
        <v>4.22</v>
      </c>
    </row>
    <row r="528" customFormat="false" ht="24" hidden="false" customHeight="true" outlineLevel="0" collapsed="false">
      <c r="A528" s="39" t="s">
        <v>342</v>
      </c>
      <c r="B528" s="40" t="s">
        <v>639</v>
      </c>
      <c r="C528" s="39" t="s">
        <v>33</v>
      </c>
      <c r="D528" s="39" t="s">
        <v>640</v>
      </c>
      <c r="E528" s="39" t="s">
        <v>356</v>
      </c>
      <c r="F528" s="39"/>
      <c r="G528" s="41" t="s">
        <v>85</v>
      </c>
      <c r="H528" s="42" t="n">
        <v>0.4</v>
      </c>
      <c r="I528" s="43" t="n">
        <v>0.7</v>
      </c>
      <c r="J528" s="43" t="n">
        <v>0.28</v>
      </c>
    </row>
    <row r="529" customFormat="false" ht="24" hidden="false" customHeight="true" outlineLevel="0" collapsed="false">
      <c r="A529" s="39" t="s">
        <v>342</v>
      </c>
      <c r="B529" s="40" t="s">
        <v>641</v>
      </c>
      <c r="C529" s="39" t="s">
        <v>33</v>
      </c>
      <c r="D529" s="39" t="s">
        <v>642</v>
      </c>
      <c r="E529" s="39" t="s">
        <v>356</v>
      </c>
      <c r="F529" s="39"/>
      <c r="G529" s="41" t="s">
        <v>376</v>
      </c>
      <c r="H529" s="42" t="n">
        <v>0.7</v>
      </c>
      <c r="I529" s="43" t="n">
        <v>2.12</v>
      </c>
      <c r="J529" s="43" t="n">
        <v>1.48</v>
      </c>
    </row>
    <row r="530" customFormat="false" ht="24" hidden="false" customHeight="true" outlineLevel="0" collapsed="false">
      <c r="A530" s="39" t="s">
        <v>342</v>
      </c>
      <c r="B530" s="40" t="s">
        <v>643</v>
      </c>
      <c r="C530" s="39" t="s">
        <v>33</v>
      </c>
      <c r="D530" s="39" t="s">
        <v>644</v>
      </c>
      <c r="E530" s="39" t="s">
        <v>345</v>
      </c>
      <c r="F530" s="39"/>
      <c r="G530" s="41" t="s">
        <v>338</v>
      </c>
      <c r="H530" s="42" t="n">
        <v>0.3</v>
      </c>
      <c r="I530" s="43" t="n">
        <v>26.86</v>
      </c>
      <c r="J530" s="43" t="n">
        <v>8.05</v>
      </c>
    </row>
    <row r="531" customFormat="false" ht="18" hidden="false" customHeight="false" outlineLevel="0" collapsed="false">
      <c r="A531" s="34"/>
      <c r="B531" s="34"/>
      <c r="C531" s="34"/>
      <c r="D531" s="34"/>
      <c r="E531" s="35" t="s">
        <v>323</v>
      </c>
      <c r="F531" s="36" t="n">
        <v>5.7064459</v>
      </c>
      <c r="G531" s="35" t="s">
        <v>324</v>
      </c>
      <c r="H531" s="36" t="n">
        <v>6.56</v>
      </c>
      <c r="I531" s="35" t="s">
        <v>325</v>
      </c>
      <c r="J531" s="36" t="n">
        <v>12.27</v>
      </c>
    </row>
    <row r="532" customFormat="false" ht="18" hidden="false" customHeight="true" outlineLevel="0" collapsed="false">
      <c r="A532" s="34"/>
      <c r="B532" s="34"/>
      <c r="C532" s="34"/>
      <c r="D532" s="34"/>
      <c r="E532" s="35" t="s">
        <v>326</v>
      </c>
      <c r="F532" s="36" t="n">
        <v>3.02</v>
      </c>
      <c r="G532" s="34"/>
      <c r="H532" s="37" t="s">
        <v>327</v>
      </c>
      <c r="I532" s="37"/>
      <c r="J532" s="36" t="n">
        <v>17.05</v>
      </c>
    </row>
    <row r="533" customFormat="false" ht="1" hidden="false" customHeight="true" outlineLevel="0" collapsed="false">
      <c r="A533" s="38"/>
      <c r="B533" s="38"/>
      <c r="C533" s="38"/>
      <c r="D533" s="38"/>
      <c r="E533" s="38"/>
      <c r="F533" s="38"/>
      <c r="G533" s="38"/>
      <c r="H533" s="38"/>
      <c r="I533" s="38"/>
      <c r="J533" s="38"/>
    </row>
    <row r="534" customFormat="false" ht="18" hidden="false" customHeight="true" outlineLevel="0" collapsed="false">
      <c r="A534" s="10" t="s">
        <v>215</v>
      </c>
      <c r="B534" s="11" t="s">
        <v>9</v>
      </c>
      <c r="C534" s="10" t="s">
        <v>10</v>
      </c>
      <c r="D534" s="10" t="s">
        <v>11</v>
      </c>
      <c r="E534" s="10" t="s">
        <v>310</v>
      </c>
      <c r="F534" s="10"/>
      <c r="G534" s="12" t="s">
        <v>12</v>
      </c>
      <c r="H534" s="11" t="s">
        <v>13</v>
      </c>
      <c r="I534" s="11" t="s">
        <v>14</v>
      </c>
      <c r="J534" s="11" t="s">
        <v>16</v>
      </c>
    </row>
    <row r="535" customFormat="false" ht="39" hidden="false" customHeight="true" outlineLevel="0" collapsed="false">
      <c r="A535" s="16" t="s">
        <v>311</v>
      </c>
      <c r="B535" s="17" t="s">
        <v>216</v>
      </c>
      <c r="C535" s="16" t="s">
        <v>28</v>
      </c>
      <c r="D535" s="16" t="s">
        <v>217</v>
      </c>
      <c r="E535" s="16" t="s">
        <v>645</v>
      </c>
      <c r="F535" s="16"/>
      <c r="G535" s="18" t="s">
        <v>30</v>
      </c>
      <c r="H535" s="28" t="n">
        <v>1</v>
      </c>
      <c r="I535" s="20" t="n">
        <v>84.86</v>
      </c>
      <c r="J535" s="20" t="n">
        <v>84.86</v>
      </c>
    </row>
    <row r="536" customFormat="false" ht="24" hidden="false" customHeight="true" outlineLevel="0" collapsed="false">
      <c r="A536" s="29" t="s">
        <v>313</v>
      </c>
      <c r="B536" s="30" t="s">
        <v>646</v>
      </c>
      <c r="C536" s="29" t="s">
        <v>28</v>
      </c>
      <c r="D536" s="29" t="s">
        <v>647</v>
      </c>
      <c r="E536" s="29" t="s">
        <v>316</v>
      </c>
      <c r="F536" s="29"/>
      <c r="G536" s="31" t="s">
        <v>338</v>
      </c>
      <c r="H536" s="32" t="n">
        <v>1.724</v>
      </c>
      <c r="I536" s="33" t="n">
        <v>30.37</v>
      </c>
      <c r="J536" s="33" t="n">
        <v>52.35</v>
      </c>
    </row>
    <row r="537" customFormat="false" ht="24" hidden="false" customHeight="true" outlineLevel="0" collapsed="false">
      <c r="A537" s="29" t="s">
        <v>313</v>
      </c>
      <c r="B537" s="30" t="s">
        <v>339</v>
      </c>
      <c r="C537" s="29" t="s">
        <v>28</v>
      </c>
      <c r="D537" s="29" t="s">
        <v>340</v>
      </c>
      <c r="E537" s="29" t="s">
        <v>316</v>
      </c>
      <c r="F537" s="29"/>
      <c r="G537" s="31" t="s">
        <v>338</v>
      </c>
      <c r="H537" s="32" t="n">
        <v>0.718</v>
      </c>
      <c r="I537" s="33" t="n">
        <v>22.1</v>
      </c>
      <c r="J537" s="33" t="n">
        <v>15.86</v>
      </c>
    </row>
    <row r="538" customFormat="false" ht="26" hidden="false" customHeight="true" outlineLevel="0" collapsed="false">
      <c r="A538" s="39" t="s">
        <v>342</v>
      </c>
      <c r="B538" s="40" t="s">
        <v>648</v>
      </c>
      <c r="C538" s="39" t="s">
        <v>28</v>
      </c>
      <c r="D538" s="39" t="s">
        <v>649</v>
      </c>
      <c r="E538" s="39" t="s">
        <v>356</v>
      </c>
      <c r="F538" s="39"/>
      <c r="G538" s="41" t="s">
        <v>85</v>
      </c>
      <c r="H538" s="42" t="n">
        <v>0.06</v>
      </c>
      <c r="I538" s="43" t="n">
        <v>0.69</v>
      </c>
      <c r="J538" s="43" t="n">
        <v>0.04</v>
      </c>
    </row>
    <row r="539" customFormat="false" ht="24" hidden="false" customHeight="true" outlineLevel="0" collapsed="false">
      <c r="A539" s="39" t="s">
        <v>342</v>
      </c>
      <c r="B539" s="40" t="s">
        <v>650</v>
      </c>
      <c r="C539" s="39" t="s">
        <v>28</v>
      </c>
      <c r="D539" s="39" t="s">
        <v>651</v>
      </c>
      <c r="E539" s="39" t="s">
        <v>356</v>
      </c>
      <c r="F539" s="39"/>
      <c r="G539" s="41" t="s">
        <v>652</v>
      </c>
      <c r="H539" s="42" t="n">
        <v>0.16</v>
      </c>
      <c r="I539" s="43" t="n">
        <v>11.28</v>
      </c>
      <c r="J539" s="43" t="n">
        <v>1.8</v>
      </c>
    </row>
    <row r="540" customFormat="false" ht="24" hidden="false" customHeight="true" outlineLevel="0" collapsed="false">
      <c r="A540" s="39" t="s">
        <v>342</v>
      </c>
      <c r="B540" s="40" t="s">
        <v>653</v>
      </c>
      <c r="C540" s="39" t="s">
        <v>28</v>
      </c>
      <c r="D540" s="39" t="s">
        <v>654</v>
      </c>
      <c r="E540" s="39" t="s">
        <v>356</v>
      </c>
      <c r="F540" s="39"/>
      <c r="G540" s="41" t="s">
        <v>652</v>
      </c>
      <c r="H540" s="42" t="n">
        <v>0.427</v>
      </c>
      <c r="I540" s="43" t="n">
        <v>31.58</v>
      </c>
      <c r="J540" s="43" t="n">
        <v>13.48</v>
      </c>
    </row>
    <row r="541" customFormat="false" ht="24" hidden="false" customHeight="true" outlineLevel="0" collapsed="false">
      <c r="A541" s="39" t="s">
        <v>342</v>
      </c>
      <c r="B541" s="40" t="s">
        <v>655</v>
      </c>
      <c r="C541" s="39" t="s">
        <v>28</v>
      </c>
      <c r="D541" s="39" t="s">
        <v>656</v>
      </c>
      <c r="E541" s="39" t="s">
        <v>356</v>
      </c>
      <c r="F541" s="39"/>
      <c r="G541" s="41" t="s">
        <v>85</v>
      </c>
      <c r="H541" s="42" t="n">
        <v>0.19</v>
      </c>
      <c r="I541" s="43" t="n">
        <v>7.05</v>
      </c>
      <c r="J541" s="43" t="n">
        <v>1.33</v>
      </c>
    </row>
    <row r="542" customFormat="false" ht="18" hidden="false" customHeight="false" outlineLevel="0" collapsed="false">
      <c r="A542" s="34"/>
      <c r="B542" s="34"/>
      <c r="C542" s="34"/>
      <c r="D542" s="34"/>
      <c r="E542" s="35" t="s">
        <v>323</v>
      </c>
      <c r="F542" s="36" t="n">
        <v>21.4445167891359</v>
      </c>
      <c r="G542" s="35" t="s">
        <v>324</v>
      </c>
      <c r="H542" s="36" t="n">
        <v>24.67</v>
      </c>
      <c r="I542" s="35" t="s">
        <v>325</v>
      </c>
      <c r="J542" s="36" t="n">
        <v>46.11</v>
      </c>
    </row>
    <row r="543" customFormat="false" ht="18" hidden="false" customHeight="true" outlineLevel="0" collapsed="false">
      <c r="A543" s="34"/>
      <c r="B543" s="34"/>
      <c r="C543" s="34"/>
      <c r="D543" s="34"/>
      <c r="E543" s="35" t="s">
        <v>326</v>
      </c>
      <c r="F543" s="36" t="n">
        <v>18.31</v>
      </c>
      <c r="G543" s="34"/>
      <c r="H543" s="37" t="s">
        <v>327</v>
      </c>
      <c r="I543" s="37"/>
      <c r="J543" s="36" t="n">
        <v>103.17</v>
      </c>
    </row>
    <row r="544" customFormat="false" ht="1" hidden="false" customHeight="true" outlineLevel="0" collapsed="false">
      <c r="A544" s="38"/>
      <c r="B544" s="38"/>
      <c r="C544" s="38"/>
      <c r="D544" s="38"/>
      <c r="E544" s="38"/>
      <c r="F544" s="38"/>
      <c r="G544" s="38"/>
      <c r="H544" s="38"/>
      <c r="I544" s="38"/>
      <c r="J544" s="38"/>
    </row>
    <row r="545" customFormat="false" ht="18" hidden="false" customHeight="true" outlineLevel="0" collapsed="false">
      <c r="A545" s="10" t="s">
        <v>218</v>
      </c>
      <c r="B545" s="11" t="s">
        <v>9</v>
      </c>
      <c r="C545" s="10" t="s">
        <v>10</v>
      </c>
      <c r="D545" s="10" t="s">
        <v>11</v>
      </c>
      <c r="E545" s="10" t="s">
        <v>310</v>
      </c>
      <c r="F545" s="10"/>
      <c r="G545" s="12" t="s">
        <v>12</v>
      </c>
      <c r="H545" s="11" t="s">
        <v>13</v>
      </c>
      <c r="I545" s="11" t="s">
        <v>14</v>
      </c>
      <c r="J545" s="11" t="s">
        <v>16</v>
      </c>
    </row>
    <row r="546" customFormat="false" ht="26" hidden="false" customHeight="true" outlineLevel="0" collapsed="false">
      <c r="A546" s="16" t="s">
        <v>311</v>
      </c>
      <c r="B546" s="17" t="s">
        <v>219</v>
      </c>
      <c r="C546" s="16" t="s">
        <v>28</v>
      </c>
      <c r="D546" s="16" t="s">
        <v>220</v>
      </c>
      <c r="E546" s="16" t="s">
        <v>645</v>
      </c>
      <c r="F546" s="16"/>
      <c r="G546" s="18" t="s">
        <v>30</v>
      </c>
      <c r="H546" s="28" t="n">
        <v>1</v>
      </c>
      <c r="I546" s="20" t="n">
        <v>13.36</v>
      </c>
      <c r="J546" s="20" t="n">
        <v>13.36</v>
      </c>
    </row>
    <row r="547" customFormat="false" ht="24" hidden="false" customHeight="true" outlineLevel="0" collapsed="false">
      <c r="A547" s="29" t="s">
        <v>313</v>
      </c>
      <c r="B547" s="30" t="s">
        <v>646</v>
      </c>
      <c r="C547" s="29" t="s">
        <v>28</v>
      </c>
      <c r="D547" s="29" t="s">
        <v>647</v>
      </c>
      <c r="E547" s="29" t="s">
        <v>316</v>
      </c>
      <c r="F547" s="29"/>
      <c r="G547" s="31" t="s">
        <v>338</v>
      </c>
      <c r="H547" s="32" t="n">
        <v>0.1631</v>
      </c>
      <c r="I547" s="33" t="n">
        <v>30.37</v>
      </c>
      <c r="J547" s="33" t="n">
        <v>4.95</v>
      </c>
    </row>
    <row r="548" customFormat="false" ht="24" hidden="false" customHeight="true" outlineLevel="0" collapsed="false">
      <c r="A548" s="29" t="s">
        <v>313</v>
      </c>
      <c r="B548" s="30" t="s">
        <v>339</v>
      </c>
      <c r="C548" s="29" t="s">
        <v>28</v>
      </c>
      <c r="D548" s="29" t="s">
        <v>340</v>
      </c>
      <c r="E548" s="29" t="s">
        <v>316</v>
      </c>
      <c r="F548" s="29"/>
      <c r="G548" s="31" t="s">
        <v>338</v>
      </c>
      <c r="H548" s="32" t="n">
        <v>0.0544</v>
      </c>
      <c r="I548" s="33" t="n">
        <v>22.1</v>
      </c>
      <c r="J548" s="33" t="n">
        <v>1.2</v>
      </c>
    </row>
    <row r="549" customFormat="false" ht="24" hidden="false" customHeight="true" outlineLevel="0" collapsed="false">
      <c r="A549" s="39" t="s">
        <v>342</v>
      </c>
      <c r="B549" s="40" t="s">
        <v>653</v>
      </c>
      <c r="C549" s="39" t="s">
        <v>28</v>
      </c>
      <c r="D549" s="39" t="s">
        <v>654</v>
      </c>
      <c r="E549" s="39" t="s">
        <v>356</v>
      </c>
      <c r="F549" s="39"/>
      <c r="G549" s="41" t="s">
        <v>652</v>
      </c>
      <c r="H549" s="42" t="n">
        <v>0.2285</v>
      </c>
      <c r="I549" s="43" t="n">
        <v>31.58</v>
      </c>
      <c r="J549" s="43" t="n">
        <v>7.21</v>
      </c>
    </row>
    <row r="550" customFormat="false" ht="18" hidden="false" customHeight="false" outlineLevel="0" collapsed="false">
      <c r="A550" s="34"/>
      <c r="B550" s="34"/>
      <c r="C550" s="34"/>
      <c r="D550" s="34"/>
      <c r="E550" s="35" t="s">
        <v>323</v>
      </c>
      <c r="F550" s="36" t="n">
        <v>1.93470374848851</v>
      </c>
      <c r="G550" s="35" t="s">
        <v>324</v>
      </c>
      <c r="H550" s="36" t="n">
        <v>2.23</v>
      </c>
      <c r="I550" s="35" t="s">
        <v>325</v>
      </c>
      <c r="J550" s="36" t="n">
        <v>4.16</v>
      </c>
    </row>
    <row r="551" customFormat="false" ht="18" hidden="false" customHeight="true" outlineLevel="0" collapsed="false">
      <c r="A551" s="34"/>
      <c r="B551" s="34"/>
      <c r="C551" s="34"/>
      <c r="D551" s="34"/>
      <c r="E551" s="35" t="s">
        <v>326</v>
      </c>
      <c r="F551" s="36" t="n">
        <v>2.88</v>
      </c>
      <c r="G551" s="34"/>
      <c r="H551" s="37" t="s">
        <v>327</v>
      </c>
      <c r="I551" s="37"/>
      <c r="J551" s="36" t="n">
        <v>16.24</v>
      </c>
    </row>
    <row r="552" customFormat="false" ht="1" hidden="false" customHeight="true" outlineLevel="0" collapsed="false">
      <c r="A552" s="38"/>
      <c r="B552" s="38"/>
      <c r="C552" s="38"/>
      <c r="D552" s="38"/>
      <c r="E552" s="38"/>
      <c r="F552" s="38"/>
      <c r="G552" s="38"/>
      <c r="H552" s="38"/>
      <c r="I552" s="38"/>
      <c r="J552" s="38"/>
    </row>
    <row r="553" customFormat="false" ht="18" hidden="false" customHeight="true" outlineLevel="0" collapsed="false">
      <c r="A553" s="10" t="s">
        <v>221</v>
      </c>
      <c r="B553" s="11" t="s">
        <v>9</v>
      </c>
      <c r="C553" s="10" t="s">
        <v>10</v>
      </c>
      <c r="D553" s="10" t="s">
        <v>11</v>
      </c>
      <c r="E553" s="10" t="s">
        <v>310</v>
      </c>
      <c r="F553" s="10"/>
      <c r="G553" s="12" t="s">
        <v>12</v>
      </c>
      <c r="H553" s="11" t="s">
        <v>13</v>
      </c>
      <c r="I553" s="11" t="s">
        <v>14</v>
      </c>
      <c r="J553" s="11" t="s">
        <v>16</v>
      </c>
    </row>
    <row r="554" customFormat="false" ht="26" hidden="false" customHeight="true" outlineLevel="0" collapsed="false">
      <c r="A554" s="16" t="s">
        <v>311</v>
      </c>
      <c r="B554" s="17" t="s">
        <v>222</v>
      </c>
      <c r="C554" s="16" t="s">
        <v>28</v>
      </c>
      <c r="D554" s="16" t="s">
        <v>223</v>
      </c>
      <c r="E554" s="16" t="s">
        <v>645</v>
      </c>
      <c r="F554" s="16"/>
      <c r="G554" s="18" t="s">
        <v>30</v>
      </c>
      <c r="H554" s="28" t="n">
        <v>1</v>
      </c>
      <c r="I554" s="20" t="n">
        <v>12.08</v>
      </c>
      <c r="J554" s="20" t="n">
        <v>12.08</v>
      </c>
    </row>
    <row r="555" customFormat="false" ht="24" hidden="false" customHeight="true" outlineLevel="0" collapsed="false">
      <c r="A555" s="29" t="s">
        <v>313</v>
      </c>
      <c r="B555" s="30" t="s">
        <v>646</v>
      </c>
      <c r="C555" s="29" t="s">
        <v>28</v>
      </c>
      <c r="D555" s="29" t="s">
        <v>647</v>
      </c>
      <c r="E555" s="29" t="s">
        <v>316</v>
      </c>
      <c r="F555" s="29"/>
      <c r="G555" s="31" t="s">
        <v>338</v>
      </c>
      <c r="H555" s="32" t="n">
        <v>0.227</v>
      </c>
      <c r="I555" s="33" t="n">
        <v>30.37</v>
      </c>
      <c r="J555" s="33" t="n">
        <v>6.89</v>
      </c>
    </row>
    <row r="556" customFormat="false" ht="24" hidden="false" customHeight="true" outlineLevel="0" collapsed="false">
      <c r="A556" s="29" t="s">
        <v>313</v>
      </c>
      <c r="B556" s="30" t="s">
        <v>339</v>
      </c>
      <c r="C556" s="29" t="s">
        <v>28</v>
      </c>
      <c r="D556" s="29" t="s">
        <v>340</v>
      </c>
      <c r="E556" s="29" t="s">
        <v>316</v>
      </c>
      <c r="F556" s="29"/>
      <c r="G556" s="31" t="s">
        <v>338</v>
      </c>
      <c r="H556" s="32" t="n">
        <v>0.0757</v>
      </c>
      <c r="I556" s="33" t="n">
        <v>22.1</v>
      </c>
      <c r="J556" s="33" t="n">
        <v>1.67</v>
      </c>
    </row>
    <row r="557" customFormat="false" ht="24" hidden="false" customHeight="true" outlineLevel="0" collapsed="false">
      <c r="A557" s="39" t="s">
        <v>342</v>
      </c>
      <c r="B557" s="40" t="s">
        <v>657</v>
      </c>
      <c r="C557" s="39" t="s">
        <v>28</v>
      </c>
      <c r="D557" s="39" t="s">
        <v>658</v>
      </c>
      <c r="E557" s="39" t="s">
        <v>356</v>
      </c>
      <c r="F557" s="39"/>
      <c r="G557" s="41" t="s">
        <v>652</v>
      </c>
      <c r="H557" s="42" t="n">
        <v>0.2678</v>
      </c>
      <c r="I557" s="43" t="n">
        <v>13.17</v>
      </c>
      <c r="J557" s="43" t="n">
        <v>3.52</v>
      </c>
    </row>
    <row r="558" customFormat="false" ht="18" hidden="false" customHeight="false" outlineLevel="0" collapsed="false">
      <c r="A558" s="34"/>
      <c r="B558" s="34"/>
      <c r="C558" s="34"/>
      <c r="D558" s="34"/>
      <c r="E558" s="35" t="s">
        <v>323</v>
      </c>
      <c r="F558" s="36" t="n">
        <v>2.69742349548879</v>
      </c>
      <c r="G558" s="35" t="s">
        <v>324</v>
      </c>
      <c r="H558" s="36" t="n">
        <v>3.1</v>
      </c>
      <c r="I558" s="35" t="s">
        <v>325</v>
      </c>
      <c r="J558" s="36" t="n">
        <v>5.8</v>
      </c>
    </row>
    <row r="559" customFormat="false" ht="18" hidden="false" customHeight="true" outlineLevel="0" collapsed="false">
      <c r="A559" s="34"/>
      <c r="B559" s="34"/>
      <c r="C559" s="34"/>
      <c r="D559" s="34"/>
      <c r="E559" s="35" t="s">
        <v>326</v>
      </c>
      <c r="F559" s="36" t="n">
        <v>2.6</v>
      </c>
      <c r="G559" s="34"/>
      <c r="H559" s="37" t="s">
        <v>327</v>
      </c>
      <c r="I559" s="37"/>
      <c r="J559" s="36" t="n">
        <v>14.68</v>
      </c>
    </row>
    <row r="560" customFormat="false" ht="1" hidden="false" customHeight="true" outlineLevel="0" collapsed="false">
      <c r="A560" s="38"/>
      <c r="B560" s="38"/>
      <c r="C560" s="38"/>
      <c r="D560" s="38"/>
      <c r="E560" s="38"/>
      <c r="F560" s="38"/>
      <c r="G560" s="38"/>
      <c r="H560" s="38"/>
      <c r="I560" s="38"/>
      <c r="J560" s="38"/>
    </row>
    <row r="561" customFormat="false" ht="18" hidden="false" customHeight="true" outlineLevel="0" collapsed="false">
      <c r="A561" s="10" t="s">
        <v>224</v>
      </c>
      <c r="B561" s="11" t="s">
        <v>9</v>
      </c>
      <c r="C561" s="10" t="s">
        <v>10</v>
      </c>
      <c r="D561" s="10" t="s">
        <v>11</v>
      </c>
      <c r="E561" s="10" t="s">
        <v>310</v>
      </c>
      <c r="F561" s="10"/>
      <c r="G561" s="12" t="s">
        <v>12</v>
      </c>
      <c r="H561" s="11" t="s">
        <v>13</v>
      </c>
      <c r="I561" s="11" t="s">
        <v>14</v>
      </c>
      <c r="J561" s="11" t="s">
        <v>16</v>
      </c>
    </row>
    <row r="562" customFormat="false" ht="52" hidden="false" customHeight="true" outlineLevel="0" collapsed="false">
      <c r="A562" s="16" t="s">
        <v>311</v>
      </c>
      <c r="B562" s="17" t="s">
        <v>225</v>
      </c>
      <c r="C562" s="16" t="s">
        <v>28</v>
      </c>
      <c r="D562" s="16" t="s">
        <v>226</v>
      </c>
      <c r="E562" s="16" t="s">
        <v>645</v>
      </c>
      <c r="F562" s="16"/>
      <c r="G562" s="18" t="s">
        <v>30</v>
      </c>
      <c r="H562" s="28" t="n">
        <v>1</v>
      </c>
      <c r="I562" s="20" t="n">
        <v>10.33</v>
      </c>
      <c r="J562" s="20" t="n">
        <v>10.33</v>
      </c>
    </row>
    <row r="563" customFormat="false" ht="24" hidden="false" customHeight="true" outlineLevel="0" collapsed="false">
      <c r="A563" s="29" t="s">
        <v>313</v>
      </c>
      <c r="B563" s="30" t="s">
        <v>646</v>
      </c>
      <c r="C563" s="29" t="s">
        <v>28</v>
      </c>
      <c r="D563" s="29" t="s">
        <v>647</v>
      </c>
      <c r="E563" s="29" t="s">
        <v>316</v>
      </c>
      <c r="F563" s="29"/>
      <c r="G563" s="31" t="s">
        <v>338</v>
      </c>
      <c r="H563" s="32" t="n">
        <v>0.0635</v>
      </c>
      <c r="I563" s="33" t="n">
        <v>30.37</v>
      </c>
      <c r="J563" s="33" t="n">
        <v>1.92</v>
      </c>
    </row>
    <row r="564" customFormat="false" ht="24" hidden="false" customHeight="true" outlineLevel="0" collapsed="false">
      <c r="A564" s="39" t="s">
        <v>342</v>
      </c>
      <c r="B564" s="40" t="s">
        <v>659</v>
      </c>
      <c r="C564" s="39" t="s">
        <v>28</v>
      </c>
      <c r="D564" s="39" t="s">
        <v>660</v>
      </c>
      <c r="E564" s="39" t="s">
        <v>356</v>
      </c>
      <c r="F564" s="39"/>
      <c r="G564" s="41" t="s">
        <v>652</v>
      </c>
      <c r="H564" s="42" t="n">
        <v>0.0584</v>
      </c>
      <c r="I564" s="43" t="n">
        <v>20</v>
      </c>
      <c r="J564" s="43" t="n">
        <v>1.16</v>
      </c>
    </row>
    <row r="565" customFormat="false" ht="24" hidden="false" customHeight="true" outlineLevel="0" collapsed="false">
      <c r="A565" s="39" t="s">
        <v>342</v>
      </c>
      <c r="B565" s="40" t="s">
        <v>661</v>
      </c>
      <c r="C565" s="39" t="s">
        <v>28</v>
      </c>
      <c r="D565" s="39" t="s">
        <v>662</v>
      </c>
      <c r="E565" s="39" t="s">
        <v>356</v>
      </c>
      <c r="F565" s="39"/>
      <c r="G565" s="41" t="s">
        <v>652</v>
      </c>
      <c r="H565" s="42" t="n">
        <v>0.1945</v>
      </c>
      <c r="I565" s="43" t="n">
        <v>37.3</v>
      </c>
      <c r="J565" s="43" t="n">
        <v>7.25</v>
      </c>
    </row>
    <row r="566" customFormat="false" ht="18" hidden="false" customHeight="false" outlineLevel="0" collapsed="false">
      <c r="A566" s="34"/>
      <c r="B566" s="34"/>
      <c r="C566" s="34"/>
      <c r="D566" s="34"/>
      <c r="E566" s="35" t="s">
        <v>323</v>
      </c>
      <c r="F566" s="36" t="n">
        <v>0.613896381731932</v>
      </c>
      <c r="G566" s="35" t="s">
        <v>324</v>
      </c>
      <c r="H566" s="36" t="n">
        <v>0.71</v>
      </c>
      <c r="I566" s="35" t="s">
        <v>325</v>
      </c>
      <c r="J566" s="36" t="n">
        <v>1.32</v>
      </c>
    </row>
    <row r="567" customFormat="false" ht="18" hidden="false" customHeight="true" outlineLevel="0" collapsed="false">
      <c r="A567" s="34"/>
      <c r="B567" s="34"/>
      <c r="C567" s="34"/>
      <c r="D567" s="34"/>
      <c r="E567" s="35" t="s">
        <v>326</v>
      </c>
      <c r="F567" s="36" t="n">
        <v>2.22</v>
      </c>
      <c r="G567" s="34"/>
      <c r="H567" s="37" t="s">
        <v>327</v>
      </c>
      <c r="I567" s="37"/>
      <c r="J567" s="36" t="n">
        <v>12.55</v>
      </c>
    </row>
    <row r="568" customFormat="false" ht="1" hidden="false" customHeight="true" outlineLevel="0" collapsed="false">
      <c r="A568" s="38"/>
      <c r="B568" s="38"/>
      <c r="C568" s="38"/>
      <c r="D568" s="38"/>
      <c r="E568" s="38"/>
      <c r="F568" s="38"/>
      <c r="G568" s="38"/>
      <c r="H568" s="38"/>
      <c r="I568" s="38"/>
      <c r="J568" s="38"/>
    </row>
    <row r="569" customFormat="false" ht="18" hidden="false" customHeight="true" outlineLevel="0" collapsed="false">
      <c r="A569" s="10" t="s">
        <v>229</v>
      </c>
      <c r="B569" s="11" t="s">
        <v>9</v>
      </c>
      <c r="C569" s="10" t="s">
        <v>10</v>
      </c>
      <c r="D569" s="10" t="s">
        <v>11</v>
      </c>
      <c r="E569" s="10" t="s">
        <v>310</v>
      </c>
      <c r="F569" s="10"/>
      <c r="G569" s="12" t="s">
        <v>12</v>
      </c>
      <c r="H569" s="11" t="s">
        <v>13</v>
      </c>
      <c r="I569" s="11" t="s">
        <v>14</v>
      </c>
      <c r="J569" s="11" t="s">
        <v>16</v>
      </c>
    </row>
    <row r="570" customFormat="false" ht="26" hidden="false" customHeight="true" outlineLevel="0" collapsed="false">
      <c r="A570" s="16" t="s">
        <v>311</v>
      </c>
      <c r="B570" s="17" t="s">
        <v>230</v>
      </c>
      <c r="C570" s="16" t="s">
        <v>33</v>
      </c>
      <c r="D570" s="16" t="s">
        <v>231</v>
      </c>
      <c r="E570" s="16" t="s">
        <v>532</v>
      </c>
      <c r="F570" s="16"/>
      <c r="G570" s="18" t="s">
        <v>30</v>
      </c>
      <c r="H570" s="28" t="n">
        <v>1</v>
      </c>
      <c r="I570" s="20" t="n">
        <v>505.67</v>
      </c>
      <c r="J570" s="20" t="n">
        <v>505.67</v>
      </c>
    </row>
    <row r="571" customFormat="false" ht="24" hidden="false" customHeight="true" outlineLevel="0" collapsed="false">
      <c r="A571" s="39" t="s">
        <v>342</v>
      </c>
      <c r="B571" s="40" t="s">
        <v>438</v>
      </c>
      <c r="C571" s="39" t="s">
        <v>33</v>
      </c>
      <c r="D571" s="39" t="s">
        <v>439</v>
      </c>
      <c r="E571" s="39" t="s">
        <v>356</v>
      </c>
      <c r="F571" s="39"/>
      <c r="G571" s="41" t="s">
        <v>351</v>
      </c>
      <c r="H571" s="42" t="n">
        <v>0.008</v>
      </c>
      <c r="I571" s="43" t="n">
        <v>119.58</v>
      </c>
      <c r="J571" s="43" t="n">
        <v>0.95</v>
      </c>
    </row>
    <row r="572" customFormat="false" ht="24" hidden="false" customHeight="true" outlineLevel="0" collapsed="false">
      <c r="A572" s="39" t="s">
        <v>342</v>
      </c>
      <c r="B572" s="40" t="s">
        <v>440</v>
      </c>
      <c r="C572" s="39" t="s">
        <v>33</v>
      </c>
      <c r="D572" s="39" t="s">
        <v>441</v>
      </c>
      <c r="E572" s="39" t="s">
        <v>356</v>
      </c>
      <c r="F572" s="39"/>
      <c r="G572" s="41" t="s">
        <v>376</v>
      </c>
      <c r="H572" s="42" t="n">
        <v>3.2</v>
      </c>
      <c r="I572" s="43" t="n">
        <v>0.71</v>
      </c>
      <c r="J572" s="43" t="n">
        <v>2.27</v>
      </c>
    </row>
    <row r="573" customFormat="false" ht="24" hidden="false" customHeight="true" outlineLevel="0" collapsed="false">
      <c r="A573" s="39" t="s">
        <v>342</v>
      </c>
      <c r="B573" s="40" t="s">
        <v>343</v>
      </c>
      <c r="C573" s="39" t="s">
        <v>33</v>
      </c>
      <c r="D573" s="39" t="s">
        <v>344</v>
      </c>
      <c r="E573" s="39" t="s">
        <v>345</v>
      </c>
      <c r="F573" s="39"/>
      <c r="G573" s="41" t="s">
        <v>338</v>
      </c>
      <c r="H573" s="42" t="n">
        <v>1.2</v>
      </c>
      <c r="I573" s="43" t="n">
        <v>26.86</v>
      </c>
      <c r="J573" s="43" t="n">
        <v>32.23</v>
      </c>
    </row>
    <row r="574" customFormat="false" ht="24" hidden="false" customHeight="true" outlineLevel="0" collapsed="false">
      <c r="A574" s="39" t="s">
        <v>342</v>
      </c>
      <c r="B574" s="40" t="s">
        <v>346</v>
      </c>
      <c r="C574" s="39" t="s">
        <v>33</v>
      </c>
      <c r="D574" s="39" t="s">
        <v>347</v>
      </c>
      <c r="E574" s="39" t="s">
        <v>345</v>
      </c>
      <c r="F574" s="39"/>
      <c r="G574" s="41" t="s">
        <v>338</v>
      </c>
      <c r="H574" s="42" t="n">
        <v>2</v>
      </c>
      <c r="I574" s="43" t="n">
        <v>20.26</v>
      </c>
      <c r="J574" s="43" t="n">
        <v>40.52</v>
      </c>
    </row>
    <row r="575" customFormat="false" ht="24" hidden="false" customHeight="true" outlineLevel="0" collapsed="false">
      <c r="A575" s="39" t="s">
        <v>342</v>
      </c>
      <c r="B575" s="40" t="s">
        <v>663</v>
      </c>
      <c r="C575" s="39" t="s">
        <v>33</v>
      </c>
      <c r="D575" s="39" t="s">
        <v>664</v>
      </c>
      <c r="E575" s="39" t="s">
        <v>356</v>
      </c>
      <c r="F575" s="39"/>
      <c r="G575" s="41" t="s">
        <v>30</v>
      </c>
      <c r="H575" s="42" t="n">
        <v>1</v>
      </c>
      <c r="I575" s="43" t="n">
        <v>429.7</v>
      </c>
      <c r="J575" s="43" t="n">
        <v>429.7</v>
      </c>
    </row>
    <row r="576" customFormat="false" ht="18" hidden="false" customHeight="false" outlineLevel="0" collapsed="false">
      <c r="A576" s="34"/>
      <c r="B576" s="34"/>
      <c r="C576" s="34"/>
      <c r="D576" s="34"/>
      <c r="E576" s="35" t="s">
        <v>323</v>
      </c>
      <c r="F576" s="36" t="n">
        <v>33.8340619</v>
      </c>
      <c r="G576" s="35" t="s">
        <v>324</v>
      </c>
      <c r="H576" s="36" t="n">
        <v>38.92</v>
      </c>
      <c r="I576" s="35" t="s">
        <v>325</v>
      </c>
      <c r="J576" s="36" t="n">
        <v>72.75</v>
      </c>
    </row>
    <row r="577" customFormat="false" ht="18" hidden="false" customHeight="true" outlineLevel="0" collapsed="false">
      <c r="A577" s="34"/>
      <c r="B577" s="34"/>
      <c r="C577" s="34"/>
      <c r="D577" s="34"/>
      <c r="E577" s="35" t="s">
        <v>326</v>
      </c>
      <c r="F577" s="36" t="n">
        <v>109.12</v>
      </c>
      <c r="G577" s="34"/>
      <c r="H577" s="37" t="s">
        <v>327</v>
      </c>
      <c r="I577" s="37"/>
      <c r="J577" s="36" t="n">
        <v>614.79</v>
      </c>
    </row>
    <row r="578" customFormat="false" ht="1" hidden="false" customHeight="true" outlineLevel="0" collapsed="false">
      <c r="A578" s="38"/>
      <c r="B578" s="38"/>
      <c r="C578" s="38"/>
      <c r="D578" s="38"/>
      <c r="E578" s="38"/>
      <c r="F578" s="38"/>
      <c r="G578" s="38"/>
      <c r="H578" s="38"/>
      <c r="I578" s="38"/>
      <c r="J578" s="38"/>
    </row>
    <row r="579" customFormat="false" ht="18" hidden="false" customHeight="true" outlineLevel="0" collapsed="false">
      <c r="A579" s="10" t="s">
        <v>232</v>
      </c>
      <c r="B579" s="11" t="s">
        <v>9</v>
      </c>
      <c r="C579" s="10" t="s">
        <v>10</v>
      </c>
      <c r="D579" s="10" t="s">
        <v>11</v>
      </c>
      <c r="E579" s="10" t="s">
        <v>310</v>
      </c>
      <c r="F579" s="10"/>
      <c r="G579" s="12" t="s">
        <v>12</v>
      </c>
      <c r="H579" s="11" t="s">
        <v>13</v>
      </c>
      <c r="I579" s="11" t="s">
        <v>14</v>
      </c>
      <c r="J579" s="11" t="s">
        <v>16</v>
      </c>
    </row>
    <row r="580" customFormat="false" ht="26" hidden="false" customHeight="true" outlineLevel="0" collapsed="false">
      <c r="A580" s="16" t="s">
        <v>311</v>
      </c>
      <c r="B580" s="17" t="s">
        <v>233</v>
      </c>
      <c r="C580" s="16" t="s">
        <v>33</v>
      </c>
      <c r="D580" s="16" t="s">
        <v>234</v>
      </c>
      <c r="E580" s="16" t="s">
        <v>532</v>
      </c>
      <c r="F580" s="16"/>
      <c r="G580" s="18" t="s">
        <v>85</v>
      </c>
      <c r="H580" s="28" t="n">
        <v>1</v>
      </c>
      <c r="I580" s="20" t="n">
        <v>314.25</v>
      </c>
      <c r="J580" s="20" t="n">
        <v>314.25</v>
      </c>
    </row>
    <row r="581" customFormat="false" ht="24" hidden="false" customHeight="true" outlineLevel="0" collapsed="false">
      <c r="A581" s="39" t="s">
        <v>342</v>
      </c>
      <c r="B581" s="40" t="s">
        <v>533</v>
      </c>
      <c r="C581" s="39" t="s">
        <v>33</v>
      </c>
      <c r="D581" s="39" t="s">
        <v>534</v>
      </c>
      <c r="E581" s="39" t="s">
        <v>345</v>
      </c>
      <c r="F581" s="39"/>
      <c r="G581" s="41" t="s">
        <v>338</v>
      </c>
      <c r="H581" s="42" t="n">
        <v>2.75</v>
      </c>
      <c r="I581" s="43" t="n">
        <v>21.1</v>
      </c>
      <c r="J581" s="43" t="n">
        <v>58.02</v>
      </c>
    </row>
    <row r="582" customFormat="false" ht="24" hidden="false" customHeight="true" outlineLevel="0" collapsed="false">
      <c r="A582" s="39" t="s">
        <v>342</v>
      </c>
      <c r="B582" s="40" t="s">
        <v>665</v>
      </c>
      <c r="C582" s="39" t="s">
        <v>33</v>
      </c>
      <c r="D582" s="39" t="s">
        <v>666</v>
      </c>
      <c r="E582" s="39" t="s">
        <v>356</v>
      </c>
      <c r="F582" s="39"/>
      <c r="G582" s="41" t="s">
        <v>85</v>
      </c>
      <c r="H582" s="42" t="n">
        <v>1</v>
      </c>
      <c r="I582" s="43" t="n">
        <v>8.15</v>
      </c>
      <c r="J582" s="43" t="n">
        <v>8.15</v>
      </c>
    </row>
    <row r="583" customFormat="false" ht="24" hidden="false" customHeight="true" outlineLevel="0" collapsed="false">
      <c r="A583" s="39" t="s">
        <v>342</v>
      </c>
      <c r="B583" s="40" t="s">
        <v>667</v>
      </c>
      <c r="C583" s="39" t="s">
        <v>33</v>
      </c>
      <c r="D583" s="39" t="s">
        <v>668</v>
      </c>
      <c r="E583" s="39" t="s">
        <v>356</v>
      </c>
      <c r="F583" s="39"/>
      <c r="G583" s="41" t="s">
        <v>85</v>
      </c>
      <c r="H583" s="42" t="n">
        <v>1</v>
      </c>
      <c r="I583" s="43" t="n">
        <v>100.96</v>
      </c>
      <c r="J583" s="43" t="n">
        <v>100.96</v>
      </c>
    </row>
    <row r="584" customFormat="false" ht="24" hidden="false" customHeight="true" outlineLevel="0" collapsed="false">
      <c r="A584" s="39" t="s">
        <v>342</v>
      </c>
      <c r="B584" s="40" t="s">
        <v>539</v>
      </c>
      <c r="C584" s="39" t="s">
        <v>33</v>
      </c>
      <c r="D584" s="39" t="s">
        <v>540</v>
      </c>
      <c r="E584" s="39" t="s">
        <v>345</v>
      </c>
      <c r="F584" s="39"/>
      <c r="G584" s="41" t="s">
        <v>338</v>
      </c>
      <c r="H584" s="42" t="n">
        <v>2.75</v>
      </c>
      <c r="I584" s="43" t="n">
        <v>26.18</v>
      </c>
      <c r="J584" s="43" t="n">
        <v>71.99</v>
      </c>
    </row>
    <row r="585" customFormat="false" ht="24" hidden="false" customHeight="true" outlineLevel="0" collapsed="false">
      <c r="A585" s="39" t="s">
        <v>342</v>
      </c>
      <c r="B585" s="40" t="s">
        <v>669</v>
      </c>
      <c r="C585" s="39" t="s">
        <v>33</v>
      </c>
      <c r="D585" s="39" t="s">
        <v>670</v>
      </c>
      <c r="E585" s="39" t="s">
        <v>356</v>
      </c>
      <c r="F585" s="39"/>
      <c r="G585" s="41" t="s">
        <v>85</v>
      </c>
      <c r="H585" s="42" t="n">
        <v>1</v>
      </c>
      <c r="I585" s="43" t="n">
        <v>14.38</v>
      </c>
      <c r="J585" s="43" t="n">
        <v>14.38</v>
      </c>
    </row>
    <row r="586" customFormat="false" ht="24" hidden="false" customHeight="true" outlineLevel="0" collapsed="false">
      <c r="A586" s="39" t="s">
        <v>342</v>
      </c>
      <c r="B586" s="40" t="s">
        <v>671</v>
      </c>
      <c r="C586" s="39" t="s">
        <v>33</v>
      </c>
      <c r="D586" s="39" t="s">
        <v>672</v>
      </c>
      <c r="E586" s="39" t="s">
        <v>356</v>
      </c>
      <c r="F586" s="39"/>
      <c r="G586" s="41" t="s">
        <v>85</v>
      </c>
      <c r="H586" s="42" t="n">
        <v>4</v>
      </c>
      <c r="I586" s="43" t="n">
        <v>0.85</v>
      </c>
      <c r="J586" s="43" t="n">
        <v>3.4</v>
      </c>
    </row>
    <row r="587" customFormat="false" ht="26" hidden="false" customHeight="true" outlineLevel="0" collapsed="false">
      <c r="A587" s="39" t="s">
        <v>342</v>
      </c>
      <c r="B587" s="40" t="s">
        <v>673</v>
      </c>
      <c r="C587" s="39" t="s">
        <v>33</v>
      </c>
      <c r="D587" s="39" t="s">
        <v>674</v>
      </c>
      <c r="E587" s="39" t="s">
        <v>356</v>
      </c>
      <c r="F587" s="39"/>
      <c r="G587" s="41" t="s">
        <v>85</v>
      </c>
      <c r="H587" s="42" t="n">
        <v>1</v>
      </c>
      <c r="I587" s="43" t="n">
        <v>57.35</v>
      </c>
      <c r="J587" s="43" t="n">
        <v>57.35</v>
      </c>
    </row>
    <row r="588" customFormat="false" ht="18" hidden="false" customHeight="false" outlineLevel="0" collapsed="false">
      <c r="A588" s="34"/>
      <c r="B588" s="34"/>
      <c r="C588" s="34"/>
      <c r="D588" s="34"/>
      <c r="E588" s="35" t="s">
        <v>323</v>
      </c>
      <c r="F588" s="36" t="n">
        <v>60.4641428704307</v>
      </c>
      <c r="G588" s="35" t="s">
        <v>324</v>
      </c>
      <c r="H588" s="36" t="n">
        <v>69.55</v>
      </c>
      <c r="I588" s="35" t="s">
        <v>325</v>
      </c>
      <c r="J588" s="36" t="n">
        <v>130.01</v>
      </c>
    </row>
    <row r="589" customFormat="false" ht="18" hidden="false" customHeight="true" outlineLevel="0" collapsed="false">
      <c r="A589" s="34"/>
      <c r="B589" s="34"/>
      <c r="C589" s="34"/>
      <c r="D589" s="34"/>
      <c r="E589" s="35" t="s">
        <v>326</v>
      </c>
      <c r="F589" s="36" t="n">
        <v>67.81</v>
      </c>
      <c r="G589" s="34"/>
      <c r="H589" s="37" t="s">
        <v>327</v>
      </c>
      <c r="I589" s="37"/>
      <c r="J589" s="36" t="n">
        <v>382.06</v>
      </c>
    </row>
    <row r="590" customFormat="false" ht="1" hidden="false" customHeight="true" outlineLevel="0" collapsed="false">
      <c r="A590" s="38"/>
      <c r="B590" s="38"/>
      <c r="C590" s="38"/>
      <c r="D590" s="38"/>
      <c r="E590" s="38"/>
      <c r="F590" s="38"/>
      <c r="G590" s="38"/>
      <c r="H590" s="38"/>
      <c r="I590" s="38"/>
      <c r="J590" s="38"/>
    </row>
    <row r="591" customFormat="false" ht="18" hidden="false" customHeight="true" outlineLevel="0" collapsed="false">
      <c r="A591" s="10" t="s">
        <v>237</v>
      </c>
      <c r="B591" s="11" t="s">
        <v>9</v>
      </c>
      <c r="C591" s="10" t="s">
        <v>10</v>
      </c>
      <c r="D591" s="10" t="s">
        <v>11</v>
      </c>
      <c r="E591" s="10" t="s">
        <v>310</v>
      </c>
      <c r="F591" s="10"/>
      <c r="G591" s="12" t="s">
        <v>12</v>
      </c>
      <c r="H591" s="11" t="s">
        <v>13</v>
      </c>
      <c r="I591" s="11" t="s">
        <v>14</v>
      </c>
      <c r="J591" s="11" t="s">
        <v>16</v>
      </c>
    </row>
    <row r="592" customFormat="false" ht="24" hidden="false" customHeight="true" outlineLevel="0" collapsed="false">
      <c r="A592" s="16" t="s">
        <v>311</v>
      </c>
      <c r="B592" s="17" t="s">
        <v>238</v>
      </c>
      <c r="C592" s="16" t="s">
        <v>33</v>
      </c>
      <c r="D592" s="16" t="s">
        <v>239</v>
      </c>
      <c r="E592" s="16" t="s">
        <v>675</v>
      </c>
      <c r="F592" s="16"/>
      <c r="G592" s="18" t="s">
        <v>85</v>
      </c>
      <c r="H592" s="28" t="n">
        <v>1</v>
      </c>
      <c r="I592" s="20" t="n">
        <v>1234.95</v>
      </c>
      <c r="J592" s="20" t="n">
        <v>1234.95</v>
      </c>
    </row>
    <row r="593" customFormat="false" ht="24" hidden="false" customHeight="true" outlineLevel="0" collapsed="false">
      <c r="A593" s="39" t="s">
        <v>342</v>
      </c>
      <c r="B593" s="40" t="s">
        <v>533</v>
      </c>
      <c r="C593" s="39" t="s">
        <v>33</v>
      </c>
      <c r="D593" s="39" t="s">
        <v>534</v>
      </c>
      <c r="E593" s="39" t="s">
        <v>345</v>
      </c>
      <c r="F593" s="39"/>
      <c r="G593" s="41" t="s">
        <v>338</v>
      </c>
      <c r="H593" s="42" t="n">
        <v>6</v>
      </c>
      <c r="I593" s="43" t="n">
        <v>21.1</v>
      </c>
      <c r="J593" s="43" t="n">
        <v>126.6</v>
      </c>
    </row>
    <row r="594" customFormat="false" ht="24" hidden="false" customHeight="true" outlineLevel="0" collapsed="false">
      <c r="A594" s="39" t="s">
        <v>342</v>
      </c>
      <c r="B594" s="40" t="s">
        <v>539</v>
      </c>
      <c r="C594" s="39" t="s">
        <v>33</v>
      </c>
      <c r="D594" s="39" t="s">
        <v>540</v>
      </c>
      <c r="E594" s="39" t="s">
        <v>345</v>
      </c>
      <c r="F594" s="39"/>
      <c r="G594" s="41" t="s">
        <v>338</v>
      </c>
      <c r="H594" s="42" t="n">
        <v>4</v>
      </c>
      <c r="I594" s="43" t="n">
        <v>26.18</v>
      </c>
      <c r="J594" s="43" t="n">
        <v>104.72</v>
      </c>
    </row>
    <row r="595" customFormat="false" ht="24" hidden="false" customHeight="true" outlineLevel="0" collapsed="false">
      <c r="A595" s="39" t="s">
        <v>342</v>
      </c>
      <c r="B595" s="40" t="s">
        <v>676</v>
      </c>
      <c r="C595" s="39" t="s">
        <v>33</v>
      </c>
      <c r="D595" s="39" t="s">
        <v>239</v>
      </c>
      <c r="E595" s="39" t="s">
        <v>356</v>
      </c>
      <c r="F595" s="39"/>
      <c r="G595" s="41" t="s">
        <v>85</v>
      </c>
      <c r="H595" s="42" t="n">
        <v>1</v>
      </c>
      <c r="I595" s="43" t="n">
        <v>1003.63</v>
      </c>
      <c r="J595" s="43" t="n">
        <v>1003.63</v>
      </c>
    </row>
    <row r="596" customFormat="false" ht="18" hidden="false" customHeight="false" outlineLevel="0" collapsed="false">
      <c r="A596" s="34"/>
      <c r="B596" s="34"/>
      <c r="C596" s="34"/>
      <c r="D596" s="34"/>
      <c r="E596" s="35" t="s">
        <v>323</v>
      </c>
      <c r="F596" s="36" t="n">
        <v>107.5806902</v>
      </c>
      <c r="G596" s="35" t="s">
        <v>324</v>
      </c>
      <c r="H596" s="36" t="n">
        <v>123.74</v>
      </c>
      <c r="I596" s="35" t="s">
        <v>325</v>
      </c>
      <c r="J596" s="36" t="n">
        <v>231.32</v>
      </c>
    </row>
    <row r="597" customFormat="false" ht="18" hidden="false" customHeight="true" outlineLevel="0" collapsed="false">
      <c r="A597" s="34"/>
      <c r="B597" s="34"/>
      <c r="C597" s="34"/>
      <c r="D597" s="34"/>
      <c r="E597" s="35" t="s">
        <v>326</v>
      </c>
      <c r="F597" s="36" t="n">
        <v>266.5</v>
      </c>
      <c r="G597" s="34"/>
      <c r="H597" s="37" t="s">
        <v>327</v>
      </c>
      <c r="I597" s="37"/>
      <c r="J597" s="36" t="n">
        <v>1501.45</v>
      </c>
    </row>
    <row r="598" customFormat="false" ht="1" hidden="false" customHeight="true" outlineLevel="0" collapsed="false">
      <c r="A598" s="38"/>
      <c r="B598" s="38"/>
      <c r="C598" s="38"/>
      <c r="D598" s="38"/>
      <c r="E598" s="38"/>
      <c r="F598" s="38"/>
      <c r="G598" s="38"/>
      <c r="H598" s="38"/>
      <c r="I598" s="38"/>
      <c r="J598" s="38"/>
    </row>
    <row r="599" customFormat="false" ht="18" hidden="false" customHeight="true" outlineLevel="0" collapsed="false">
      <c r="A599" s="10" t="s">
        <v>240</v>
      </c>
      <c r="B599" s="11" t="s">
        <v>9</v>
      </c>
      <c r="C599" s="10" t="s">
        <v>10</v>
      </c>
      <c r="D599" s="10" t="s">
        <v>11</v>
      </c>
      <c r="E599" s="10" t="s">
        <v>310</v>
      </c>
      <c r="F599" s="10"/>
      <c r="G599" s="12" t="s">
        <v>12</v>
      </c>
      <c r="H599" s="11" t="s">
        <v>13</v>
      </c>
      <c r="I599" s="11" t="s">
        <v>14</v>
      </c>
      <c r="J599" s="11" t="s">
        <v>16</v>
      </c>
    </row>
    <row r="600" customFormat="false" ht="39" hidden="false" customHeight="true" outlineLevel="0" collapsed="false">
      <c r="A600" s="16" t="s">
        <v>311</v>
      </c>
      <c r="B600" s="17" t="s">
        <v>241</v>
      </c>
      <c r="C600" s="16" t="s">
        <v>28</v>
      </c>
      <c r="D600" s="16" t="s">
        <v>242</v>
      </c>
      <c r="E600" s="16" t="s">
        <v>598</v>
      </c>
      <c r="F600" s="16"/>
      <c r="G600" s="18" t="s">
        <v>85</v>
      </c>
      <c r="H600" s="28" t="n">
        <v>1</v>
      </c>
      <c r="I600" s="20" t="n">
        <v>304.57</v>
      </c>
      <c r="J600" s="20" t="n">
        <v>304.57</v>
      </c>
    </row>
    <row r="601" customFormat="false" ht="26" hidden="false" customHeight="true" outlineLevel="0" collapsed="false">
      <c r="A601" s="29" t="s">
        <v>313</v>
      </c>
      <c r="B601" s="30" t="s">
        <v>484</v>
      </c>
      <c r="C601" s="29" t="s">
        <v>28</v>
      </c>
      <c r="D601" s="29" t="s">
        <v>485</v>
      </c>
      <c r="E601" s="29" t="s">
        <v>316</v>
      </c>
      <c r="F601" s="29"/>
      <c r="G601" s="31" t="s">
        <v>338</v>
      </c>
      <c r="H601" s="32" t="n">
        <v>0.4574</v>
      </c>
      <c r="I601" s="33" t="n">
        <v>22.64</v>
      </c>
      <c r="J601" s="33" t="n">
        <v>10.35</v>
      </c>
    </row>
    <row r="602" customFormat="false" ht="26" hidden="false" customHeight="true" outlineLevel="0" collapsed="false">
      <c r="A602" s="29" t="s">
        <v>313</v>
      </c>
      <c r="B602" s="30" t="s">
        <v>486</v>
      </c>
      <c r="C602" s="29" t="s">
        <v>28</v>
      </c>
      <c r="D602" s="29" t="s">
        <v>487</v>
      </c>
      <c r="E602" s="29" t="s">
        <v>316</v>
      </c>
      <c r="F602" s="29"/>
      <c r="G602" s="31" t="s">
        <v>338</v>
      </c>
      <c r="H602" s="32" t="n">
        <v>0.4574</v>
      </c>
      <c r="I602" s="33" t="n">
        <v>28.12</v>
      </c>
      <c r="J602" s="33" t="n">
        <v>12.86</v>
      </c>
    </row>
    <row r="603" customFormat="false" ht="39" hidden="false" customHeight="true" outlineLevel="0" collapsed="false">
      <c r="A603" s="39" t="s">
        <v>342</v>
      </c>
      <c r="B603" s="40" t="s">
        <v>677</v>
      </c>
      <c r="C603" s="39" t="s">
        <v>28</v>
      </c>
      <c r="D603" s="39" t="s">
        <v>678</v>
      </c>
      <c r="E603" s="39" t="s">
        <v>356</v>
      </c>
      <c r="F603" s="39"/>
      <c r="G603" s="41" t="s">
        <v>85</v>
      </c>
      <c r="H603" s="42" t="n">
        <v>2</v>
      </c>
      <c r="I603" s="43" t="n">
        <v>0.68</v>
      </c>
      <c r="J603" s="43" t="n">
        <v>1.36</v>
      </c>
    </row>
    <row r="604" customFormat="false" ht="26" hidden="false" customHeight="true" outlineLevel="0" collapsed="false">
      <c r="A604" s="39" t="s">
        <v>342</v>
      </c>
      <c r="B604" s="40" t="s">
        <v>679</v>
      </c>
      <c r="C604" s="39" t="s">
        <v>28</v>
      </c>
      <c r="D604" s="39" t="s">
        <v>680</v>
      </c>
      <c r="E604" s="39" t="s">
        <v>356</v>
      </c>
      <c r="F604" s="39"/>
      <c r="G604" s="41" t="s">
        <v>85</v>
      </c>
      <c r="H604" s="42" t="n">
        <v>1</v>
      </c>
      <c r="I604" s="43" t="n">
        <v>280</v>
      </c>
      <c r="J604" s="43" t="n">
        <v>280</v>
      </c>
    </row>
    <row r="605" customFormat="false" ht="18" hidden="false" customHeight="false" outlineLevel="0" collapsed="false">
      <c r="A605" s="34"/>
      <c r="B605" s="34"/>
      <c r="C605" s="34"/>
      <c r="D605" s="34"/>
      <c r="E605" s="35" t="s">
        <v>323</v>
      </c>
      <c r="F605" s="36" t="n">
        <v>7.71556134313087</v>
      </c>
      <c r="G605" s="35" t="s">
        <v>324</v>
      </c>
      <c r="H605" s="36" t="n">
        <v>8.87</v>
      </c>
      <c r="I605" s="35" t="s">
        <v>325</v>
      </c>
      <c r="J605" s="36" t="n">
        <v>16.59</v>
      </c>
    </row>
    <row r="606" customFormat="false" ht="18" hidden="false" customHeight="true" outlineLevel="0" collapsed="false">
      <c r="A606" s="34"/>
      <c r="B606" s="34"/>
      <c r="C606" s="34"/>
      <c r="D606" s="34"/>
      <c r="E606" s="35" t="s">
        <v>326</v>
      </c>
      <c r="F606" s="36" t="n">
        <v>65.72</v>
      </c>
      <c r="G606" s="34"/>
      <c r="H606" s="37" t="s">
        <v>327</v>
      </c>
      <c r="I606" s="37"/>
      <c r="J606" s="36" t="n">
        <v>370.29</v>
      </c>
    </row>
    <row r="607" customFormat="false" ht="1" hidden="false" customHeight="true" outlineLevel="0" collapsed="false">
      <c r="A607" s="38"/>
      <c r="B607" s="38"/>
      <c r="C607" s="38"/>
      <c r="D607" s="38"/>
      <c r="E607" s="38"/>
      <c r="F607" s="38"/>
      <c r="G607" s="38"/>
      <c r="H607" s="38"/>
      <c r="I607" s="38"/>
      <c r="J607" s="38"/>
    </row>
    <row r="608" customFormat="false" ht="18" hidden="false" customHeight="true" outlineLevel="0" collapsed="false">
      <c r="A608" s="10" t="s">
        <v>243</v>
      </c>
      <c r="B608" s="11" t="s">
        <v>9</v>
      </c>
      <c r="C608" s="10" t="s">
        <v>10</v>
      </c>
      <c r="D608" s="10" t="s">
        <v>11</v>
      </c>
      <c r="E608" s="10" t="s">
        <v>310</v>
      </c>
      <c r="F608" s="10"/>
      <c r="G608" s="12" t="s">
        <v>12</v>
      </c>
      <c r="H608" s="11" t="s">
        <v>13</v>
      </c>
      <c r="I608" s="11" t="s">
        <v>14</v>
      </c>
      <c r="J608" s="11" t="s">
        <v>16</v>
      </c>
    </row>
    <row r="609" customFormat="false" ht="52" hidden="false" customHeight="true" outlineLevel="0" collapsed="false">
      <c r="A609" s="16" t="s">
        <v>311</v>
      </c>
      <c r="B609" s="17" t="s">
        <v>244</v>
      </c>
      <c r="C609" s="16" t="s">
        <v>28</v>
      </c>
      <c r="D609" s="16" t="s">
        <v>245</v>
      </c>
      <c r="E609" s="16" t="s">
        <v>483</v>
      </c>
      <c r="F609" s="16"/>
      <c r="G609" s="18" t="s">
        <v>103</v>
      </c>
      <c r="H609" s="28" t="n">
        <v>1</v>
      </c>
      <c r="I609" s="20" t="n">
        <v>109.38</v>
      </c>
      <c r="J609" s="20" t="n">
        <v>109.38</v>
      </c>
    </row>
    <row r="610" customFormat="false" ht="26" hidden="false" customHeight="true" outlineLevel="0" collapsed="false">
      <c r="A610" s="29" t="s">
        <v>313</v>
      </c>
      <c r="B610" s="30" t="s">
        <v>484</v>
      </c>
      <c r="C610" s="29" t="s">
        <v>28</v>
      </c>
      <c r="D610" s="29" t="s">
        <v>485</v>
      </c>
      <c r="E610" s="29" t="s">
        <v>316</v>
      </c>
      <c r="F610" s="29"/>
      <c r="G610" s="31" t="s">
        <v>338</v>
      </c>
      <c r="H610" s="32" t="n">
        <v>0.245</v>
      </c>
      <c r="I610" s="33" t="n">
        <v>22.64</v>
      </c>
      <c r="J610" s="33" t="n">
        <v>5.54</v>
      </c>
    </row>
    <row r="611" customFormat="false" ht="26" hidden="false" customHeight="true" outlineLevel="0" collapsed="false">
      <c r="A611" s="29" t="s">
        <v>313</v>
      </c>
      <c r="B611" s="30" t="s">
        <v>486</v>
      </c>
      <c r="C611" s="29" t="s">
        <v>28</v>
      </c>
      <c r="D611" s="29" t="s">
        <v>487</v>
      </c>
      <c r="E611" s="29" t="s">
        <v>316</v>
      </c>
      <c r="F611" s="29"/>
      <c r="G611" s="31" t="s">
        <v>338</v>
      </c>
      <c r="H611" s="32" t="n">
        <v>0.245</v>
      </c>
      <c r="I611" s="33" t="n">
        <v>28.12</v>
      </c>
      <c r="J611" s="33" t="n">
        <v>6.88</v>
      </c>
    </row>
    <row r="612" customFormat="false" ht="39" hidden="false" customHeight="true" outlineLevel="0" collapsed="false">
      <c r="A612" s="39" t="s">
        <v>342</v>
      </c>
      <c r="B612" s="40" t="s">
        <v>681</v>
      </c>
      <c r="C612" s="39" t="s">
        <v>28</v>
      </c>
      <c r="D612" s="39" t="s">
        <v>682</v>
      </c>
      <c r="E612" s="39" t="s">
        <v>356</v>
      </c>
      <c r="F612" s="39"/>
      <c r="G612" s="41" t="s">
        <v>103</v>
      </c>
      <c r="H612" s="42" t="n">
        <v>1.039</v>
      </c>
      <c r="I612" s="43" t="n">
        <v>93.33</v>
      </c>
      <c r="J612" s="43" t="n">
        <v>96.96</v>
      </c>
    </row>
    <row r="613" customFormat="false" ht="18" hidden="false" customHeight="false" outlineLevel="0" collapsed="false">
      <c r="A613" s="34"/>
      <c r="B613" s="34"/>
      <c r="C613" s="34"/>
      <c r="D613" s="34"/>
      <c r="E613" s="35" t="s">
        <v>323</v>
      </c>
      <c r="F613" s="36" t="n">
        <v>4.12984838619663</v>
      </c>
      <c r="G613" s="35" t="s">
        <v>324</v>
      </c>
      <c r="H613" s="36" t="n">
        <v>4.75</v>
      </c>
      <c r="I613" s="35" t="s">
        <v>325</v>
      </c>
      <c r="J613" s="36" t="n">
        <v>8.88</v>
      </c>
    </row>
    <row r="614" customFormat="false" ht="18" hidden="false" customHeight="true" outlineLevel="0" collapsed="false">
      <c r="A614" s="34"/>
      <c r="B614" s="34"/>
      <c r="C614" s="34"/>
      <c r="D614" s="34"/>
      <c r="E614" s="35" t="s">
        <v>326</v>
      </c>
      <c r="F614" s="36" t="n">
        <v>23.6</v>
      </c>
      <c r="G614" s="34"/>
      <c r="H614" s="37" t="s">
        <v>327</v>
      </c>
      <c r="I614" s="37"/>
      <c r="J614" s="36" t="n">
        <v>132.98</v>
      </c>
    </row>
    <row r="615" customFormat="false" ht="1" hidden="false" customHeight="true" outlineLevel="0" collapsed="false">
      <c r="A615" s="38"/>
      <c r="B615" s="38"/>
      <c r="C615" s="38"/>
      <c r="D615" s="38"/>
      <c r="E615" s="38"/>
      <c r="F615" s="38"/>
      <c r="G615" s="38"/>
      <c r="H615" s="38"/>
      <c r="I615" s="38"/>
      <c r="J615" s="38"/>
    </row>
    <row r="616" customFormat="false" ht="18" hidden="false" customHeight="true" outlineLevel="0" collapsed="false">
      <c r="A616" s="10" t="s">
        <v>246</v>
      </c>
      <c r="B616" s="11" t="s">
        <v>9</v>
      </c>
      <c r="C616" s="10" t="s">
        <v>10</v>
      </c>
      <c r="D616" s="10" t="s">
        <v>11</v>
      </c>
      <c r="E616" s="10" t="s">
        <v>310</v>
      </c>
      <c r="F616" s="10"/>
      <c r="G616" s="12" t="s">
        <v>12</v>
      </c>
      <c r="H616" s="11" t="s">
        <v>13</v>
      </c>
      <c r="I616" s="11" t="s">
        <v>14</v>
      </c>
      <c r="J616" s="11" t="s">
        <v>16</v>
      </c>
    </row>
    <row r="617" customFormat="false" ht="26" hidden="false" customHeight="true" outlineLevel="0" collapsed="false">
      <c r="A617" s="16" t="s">
        <v>311</v>
      </c>
      <c r="B617" s="17" t="s">
        <v>247</v>
      </c>
      <c r="C617" s="16" t="s">
        <v>28</v>
      </c>
      <c r="D617" s="16" t="s">
        <v>248</v>
      </c>
      <c r="E617" s="16" t="s">
        <v>550</v>
      </c>
      <c r="F617" s="16"/>
      <c r="G617" s="18" t="s">
        <v>103</v>
      </c>
      <c r="H617" s="28" t="n">
        <v>1</v>
      </c>
      <c r="I617" s="20" t="n">
        <v>75.06</v>
      </c>
      <c r="J617" s="20" t="n">
        <v>75.06</v>
      </c>
    </row>
    <row r="618" customFormat="false" ht="26" hidden="false" customHeight="true" outlineLevel="0" collapsed="false">
      <c r="A618" s="29" t="s">
        <v>313</v>
      </c>
      <c r="B618" s="30" t="s">
        <v>551</v>
      </c>
      <c r="C618" s="29" t="s">
        <v>28</v>
      </c>
      <c r="D618" s="29" t="s">
        <v>552</v>
      </c>
      <c r="E618" s="29" t="s">
        <v>316</v>
      </c>
      <c r="F618" s="29"/>
      <c r="G618" s="31" t="s">
        <v>338</v>
      </c>
      <c r="H618" s="32" t="n">
        <v>0.2484</v>
      </c>
      <c r="I618" s="33" t="n">
        <v>23.65</v>
      </c>
      <c r="J618" s="33" t="n">
        <v>5.87</v>
      </c>
    </row>
    <row r="619" customFormat="false" ht="24" hidden="false" customHeight="true" outlineLevel="0" collapsed="false">
      <c r="A619" s="29" t="s">
        <v>313</v>
      </c>
      <c r="B619" s="30" t="s">
        <v>553</v>
      </c>
      <c r="C619" s="29" t="s">
        <v>28</v>
      </c>
      <c r="D619" s="29" t="s">
        <v>554</v>
      </c>
      <c r="E619" s="29" t="s">
        <v>316</v>
      </c>
      <c r="F619" s="29"/>
      <c r="G619" s="31" t="s">
        <v>338</v>
      </c>
      <c r="H619" s="32" t="n">
        <v>0.2484</v>
      </c>
      <c r="I619" s="33" t="n">
        <v>29.25</v>
      </c>
      <c r="J619" s="33" t="n">
        <v>7.26</v>
      </c>
    </row>
    <row r="620" customFormat="false" ht="39" hidden="false" customHeight="true" outlineLevel="0" collapsed="false">
      <c r="A620" s="29" t="s">
        <v>313</v>
      </c>
      <c r="B620" s="30" t="s">
        <v>683</v>
      </c>
      <c r="C620" s="29" t="s">
        <v>28</v>
      </c>
      <c r="D620" s="29" t="s">
        <v>684</v>
      </c>
      <c r="E620" s="29" t="s">
        <v>550</v>
      </c>
      <c r="F620" s="29"/>
      <c r="G620" s="31" t="s">
        <v>85</v>
      </c>
      <c r="H620" s="32" t="n">
        <v>0.6667</v>
      </c>
      <c r="I620" s="33" t="n">
        <v>26.75</v>
      </c>
      <c r="J620" s="33" t="n">
        <v>17.83</v>
      </c>
    </row>
    <row r="621" customFormat="false" ht="24" hidden="false" customHeight="true" outlineLevel="0" collapsed="false">
      <c r="A621" s="39" t="s">
        <v>342</v>
      </c>
      <c r="B621" s="40" t="s">
        <v>685</v>
      </c>
      <c r="C621" s="39" t="s">
        <v>28</v>
      </c>
      <c r="D621" s="39" t="s">
        <v>686</v>
      </c>
      <c r="E621" s="39" t="s">
        <v>356</v>
      </c>
      <c r="F621" s="39"/>
      <c r="G621" s="41" t="s">
        <v>103</v>
      </c>
      <c r="H621" s="42" t="n">
        <v>1.05</v>
      </c>
      <c r="I621" s="43" t="n">
        <v>42</v>
      </c>
      <c r="J621" s="43" t="n">
        <v>44.1</v>
      </c>
    </row>
    <row r="622" customFormat="false" ht="18" hidden="false" customHeight="false" outlineLevel="0" collapsed="false">
      <c r="A622" s="34"/>
      <c r="B622" s="34"/>
      <c r="C622" s="34"/>
      <c r="D622" s="34"/>
      <c r="E622" s="35" t="s">
        <v>323</v>
      </c>
      <c r="F622" s="36" t="n">
        <v>7.8364803274114</v>
      </c>
      <c r="G622" s="35" t="s">
        <v>324</v>
      </c>
      <c r="H622" s="36" t="n">
        <v>9.01</v>
      </c>
      <c r="I622" s="35" t="s">
        <v>325</v>
      </c>
      <c r="J622" s="36" t="n">
        <v>16.85</v>
      </c>
    </row>
    <row r="623" customFormat="false" ht="18" hidden="false" customHeight="true" outlineLevel="0" collapsed="false">
      <c r="A623" s="34"/>
      <c r="B623" s="34"/>
      <c r="C623" s="34"/>
      <c r="D623" s="34"/>
      <c r="E623" s="35" t="s">
        <v>326</v>
      </c>
      <c r="F623" s="36" t="n">
        <v>16.19</v>
      </c>
      <c r="G623" s="34"/>
      <c r="H623" s="37" t="s">
        <v>327</v>
      </c>
      <c r="I623" s="37"/>
      <c r="J623" s="36" t="n">
        <v>91.25</v>
      </c>
    </row>
    <row r="624" customFormat="false" ht="1" hidden="false" customHeight="true" outlineLevel="0" collapsed="false">
      <c r="A624" s="38"/>
      <c r="B624" s="38"/>
      <c r="C624" s="38"/>
      <c r="D624" s="38"/>
      <c r="E624" s="38"/>
      <c r="F624" s="38"/>
      <c r="G624" s="38"/>
      <c r="H624" s="38"/>
      <c r="I624" s="38"/>
      <c r="J624" s="38"/>
    </row>
    <row r="625" customFormat="false" ht="18" hidden="false" customHeight="true" outlineLevel="0" collapsed="false">
      <c r="A625" s="10" t="s">
        <v>249</v>
      </c>
      <c r="B625" s="11" t="s">
        <v>9</v>
      </c>
      <c r="C625" s="10" t="s">
        <v>10</v>
      </c>
      <c r="D625" s="10" t="s">
        <v>11</v>
      </c>
      <c r="E625" s="10" t="s">
        <v>310</v>
      </c>
      <c r="F625" s="10"/>
      <c r="G625" s="12" t="s">
        <v>12</v>
      </c>
      <c r="H625" s="11" t="s">
        <v>13</v>
      </c>
      <c r="I625" s="11" t="s">
        <v>14</v>
      </c>
      <c r="J625" s="11" t="s">
        <v>16</v>
      </c>
    </row>
    <row r="626" customFormat="false" ht="26" hidden="false" customHeight="true" outlineLevel="0" collapsed="false">
      <c r="A626" s="16" t="s">
        <v>311</v>
      </c>
      <c r="B626" s="17" t="s">
        <v>250</v>
      </c>
      <c r="C626" s="16" t="s">
        <v>28</v>
      </c>
      <c r="D626" s="16" t="s">
        <v>251</v>
      </c>
      <c r="E626" s="16" t="s">
        <v>550</v>
      </c>
      <c r="F626" s="16"/>
      <c r="G626" s="18" t="s">
        <v>103</v>
      </c>
      <c r="H626" s="28" t="n">
        <v>1</v>
      </c>
      <c r="I626" s="20" t="n">
        <v>64.56</v>
      </c>
      <c r="J626" s="20" t="n">
        <v>64.56</v>
      </c>
    </row>
    <row r="627" customFormat="false" ht="26" hidden="false" customHeight="true" outlineLevel="0" collapsed="false">
      <c r="A627" s="29" t="s">
        <v>313</v>
      </c>
      <c r="B627" s="30" t="s">
        <v>551</v>
      </c>
      <c r="C627" s="29" t="s">
        <v>28</v>
      </c>
      <c r="D627" s="29" t="s">
        <v>552</v>
      </c>
      <c r="E627" s="29" t="s">
        <v>316</v>
      </c>
      <c r="F627" s="29"/>
      <c r="G627" s="31" t="s">
        <v>338</v>
      </c>
      <c r="H627" s="32" t="n">
        <v>0.0331</v>
      </c>
      <c r="I627" s="33" t="n">
        <v>23.65</v>
      </c>
      <c r="J627" s="33" t="n">
        <v>0.78</v>
      </c>
    </row>
    <row r="628" customFormat="false" ht="24" hidden="false" customHeight="true" outlineLevel="0" collapsed="false">
      <c r="A628" s="29" t="s">
        <v>313</v>
      </c>
      <c r="B628" s="30" t="s">
        <v>553</v>
      </c>
      <c r="C628" s="29" t="s">
        <v>28</v>
      </c>
      <c r="D628" s="29" t="s">
        <v>554</v>
      </c>
      <c r="E628" s="29" t="s">
        <v>316</v>
      </c>
      <c r="F628" s="29"/>
      <c r="G628" s="31" t="s">
        <v>338</v>
      </c>
      <c r="H628" s="32" t="n">
        <v>0.0331</v>
      </c>
      <c r="I628" s="33" t="n">
        <v>29.25</v>
      </c>
      <c r="J628" s="33" t="n">
        <v>0.96</v>
      </c>
    </row>
    <row r="629" customFormat="false" ht="24" hidden="false" customHeight="true" outlineLevel="0" collapsed="false">
      <c r="A629" s="39" t="s">
        <v>342</v>
      </c>
      <c r="B629" s="40" t="s">
        <v>687</v>
      </c>
      <c r="C629" s="39" t="s">
        <v>28</v>
      </c>
      <c r="D629" s="39" t="s">
        <v>688</v>
      </c>
      <c r="E629" s="39" t="s">
        <v>356</v>
      </c>
      <c r="F629" s="39"/>
      <c r="G629" s="41" t="s">
        <v>103</v>
      </c>
      <c r="H629" s="42" t="n">
        <v>1.05</v>
      </c>
      <c r="I629" s="43" t="n">
        <v>59.83</v>
      </c>
      <c r="J629" s="43" t="n">
        <v>62.82</v>
      </c>
    </row>
    <row r="630" customFormat="false" ht="18" hidden="false" customHeight="false" outlineLevel="0" collapsed="false">
      <c r="A630" s="34"/>
      <c r="B630" s="34"/>
      <c r="C630" s="34"/>
      <c r="D630" s="34"/>
      <c r="E630" s="35" t="s">
        <v>323</v>
      </c>
      <c r="F630" s="36" t="n">
        <v>0.567389080085573</v>
      </c>
      <c r="G630" s="35" t="s">
        <v>324</v>
      </c>
      <c r="H630" s="36" t="n">
        <v>0.65</v>
      </c>
      <c r="I630" s="35" t="s">
        <v>325</v>
      </c>
      <c r="J630" s="36" t="n">
        <v>1.22</v>
      </c>
    </row>
    <row r="631" customFormat="false" ht="18" hidden="false" customHeight="true" outlineLevel="0" collapsed="false">
      <c r="A631" s="34"/>
      <c r="B631" s="34"/>
      <c r="C631" s="34"/>
      <c r="D631" s="34"/>
      <c r="E631" s="35" t="s">
        <v>326</v>
      </c>
      <c r="F631" s="36" t="n">
        <v>13.93</v>
      </c>
      <c r="G631" s="34"/>
      <c r="H631" s="37" t="s">
        <v>327</v>
      </c>
      <c r="I631" s="37"/>
      <c r="J631" s="36" t="n">
        <v>78.49</v>
      </c>
    </row>
    <row r="632" customFormat="false" ht="1" hidden="false" customHeight="true" outlineLevel="0" collapsed="false">
      <c r="A632" s="38"/>
      <c r="B632" s="38"/>
      <c r="C632" s="38"/>
      <c r="D632" s="38"/>
      <c r="E632" s="38"/>
      <c r="F632" s="38"/>
      <c r="G632" s="38"/>
      <c r="H632" s="38"/>
      <c r="I632" s="38"/>
      <c r="J632" s="38"/>
    </row>
    <row r="633" customFormat="false" ht="18" hidden="false" customHeight="true" outlineLevel="0" collapsed="false">
      <c r="A633" s="10" t="s">
        <v>252</v>
      </c>
      <c r="B633" s="11" t="s">
        <v>9</v>
      </c>
      <c r="C633" s="10" t="s">
        <v>10</v>
      </c>
      <c r="D633" s="10" t="s">
        <v>11</v>
      </c>
      <c r="E633" s="10" t="s">
        <v>310</v>
      </c>
      <c r="F633" s="10"/>
      <c r="G633" s="12" t="s">
        <v>12</v>
      </c>
      <c r="H633" s="11" t="s">
        <v>13</v>
      </c>
      <c r="I633" s="11" t="s">
        <v>14</v>
      </c>
      <c r="J633" s="11" t="s">
        <v>16</v>
      </c>
    </row>
    <row r="634" customFormat="false" ht="26" hidden="false" customHeight="true" outlineLevel="0" collapsed="false">
      <c r="A634" s="16" t="s">
        <v>311</v>
      </c>
      <c r="B634" s="17" t="s">
        <v>253</v>
      </c>
      <c r="C634" s="16" t="s">
        <v>33</v>
      </c>
      <c r="D634" s="16" t="s">
        <v>254</v>
      </c>
      <c r="E634" s="16" t="s">
        <v>675</v>
      </c>
      <c r="F634" s="16"/>
      <c r="G634" s="18" t="s">
        <v>85</v>
      </c>
      <c r="H634" s="28" t="n">
        <v>1</v>
      </c>
      <c r="I634" s="20" t="n">
        <v>15396.86</v>
      </c>
      <c r="J634" s="20" t="n">
        <v>15396.86</v>
      </c>
    </row>
    <row r="635" customFormat="false" ht="24" hidden="false" customHeight="true" outlineLevel="0" collapsed="false">
      <c r="A635" s="39" t="s">
        <v>342</v>
      </c>
      <c r="B635" s="40" t="s">
        <v>560</v>
      </c>
      <c r="C635" s="39" t="s">
        <v>33</v>
      </c>
      <c r="D635" s="39" t="s">
        <v>561</v>
      </c>
      <c r="E635" s="39" t="s">
        <v>345</v>
      </c>
      <c r="F635" s="39"/>
      <c r="G635" s="41" t="s">
        <v>338</v>
      </c>
      <c r="H635" s="42" t="n">
        <v>2.3</v>
      </c>
      <c r="I635" s="43" t="n">
        <v>21.1</v>
      </c>
      <c r="J635" s="43" t="n">
        <v>48.53</v>
      </c>
    </row>
    <row r="636" customFormat="false" ht="24" hidden="false" customHeight="true" outlineLevel="0" collapsed="false">
      <c r="A636" s="39" t="s">
        <v>342</v>
      </c>
      <c r="B636" s="40" t="s">
        <v>689</v>
      </c>
      <c r="C636" s="39" t="s">
        <v>33</v>
      </c>
      <c r="D636" s="39" t="s">
        <v>690</v>
      </c>
      <c r="E636" s="39" t="s">
        <v>356</v>
      </c>
      <c r="F636" s="39"/>
      <c r="G636" s="41" t="s">
        <v>85</v>
      </c>
      <c r="H636" s="42" t="n">
        <v>1</v>
      </c>
      <c r="I636" s="43" t="n">
        <v>15211.74</v>
      </c>
      <c r="J636" s="43" t="n">
        <v>15211.74</v>
      </c>
    </row>
    <row r="637" customFormat="false" ht="24" hidden="false" customHeight="true" outlineLevel="0" collapsed="false">
      <c r="A637" s="39" t="s">
        <v>342</v>
      </c>
      <c r="B637" s="40" t="s">
        <v>691</v>
      </c>
      <c r="C637" s="39" t="s">
        <v>33</v>
      </c>
      <c r="D637" s="39" t="s">
        <v>692</v>
      </c>
      <c r="E637" s="39" t="s">
        <v>345</v>
      </c>
      <c r="F637" s="39"/>
      <c r="G637" s="41" t="s">
        <v>338</v>
      </c>
      <c r="H637" s="42" t="n">
        <v>2.3</v>
      </c>
      <c r="I637" s="43" t="n">
        <v>32.54</v>
      </c>
      <c r="J637" s="43" t="n">
        <v>74.84</v>
      </c>
    </row>
    <row r="638" customFormat="false" ht="24" hidden="false" customHeight="true" outlineLevel="0" collapsed="false">
      <c r="A638" s="39" t="s">
        <v>342</v>
      </c>
      <c r="B638" s="40" t="s">
        <v>564</v>
      </c>
      <c r="C638" s="39" t="s">
        <v>33</v>
      </c>
      <c r="D638" s="39" t="s">
        <v>565</v>
      </c>
      <c r="E638" s="39" t="s">
        <v>345</v>
      </c>
      <c r="F638" s="39"/>
      <c r="G638" s="41" t="s">
        <v>338</v>
      </c>
      <c r="H638" s="42" t="n">
        <v>2.3</v>
      </c>
      <c r="I638" s="43" t="n">
        <v>26.85</v>
      </c>
      <c r="J638" s="43" t="n">
        <v>61.75</v>
      </c>
    </row>
    <row r="639" customFormat="false" ht="18" hidden="false" customHeight="false" outlineLevel="0" collapsed="false">
      <c r="A639" s="34"/>
      <c r="B639" s="34"/>
      <c r="C639" s="34"/>
      <c r="D639" s="34"/>
      <c r="E639" s="35" t="s">
        <v>323</v>
      </c>
      <c r="F639" s="36" t="n">
        <v>86.0943168</v>
      </c>
      <c r="G639" s="35" t="s">
        <v>324</v>
      </c>
      <c r="H639" s="36" t="n">
        <v>99.03</v>
      </c>
      <c r="I639" s="35" t="s">
        <v>325</v>
      </c>
      <c r="J639" s="36" t="n">
        <v>185.12</v>
      </c>
    </row>
    <row r="640" customFormat="false" ht="18" hidden="false" customHeight="true" outlineLevel="0" collapsed="false">
      <c r="A640" s="34"/>
      <c r="B640" s="34"/>
      <c r="C640" s="34"/>
      <c r="D640" s="34"/>
      <c r="E640" s="35" t="s">
        <v>326</v>
      </c>
      <c r="F640" s="36" t="n">
        <v>3322.64</v>
      </c>
      <c r="G640" s="34"/>
      <c r="H640" s="37" t="s">
        <v>327</v>
      </c>
      <c r="I640" s="37"/>
      <c r="J640" s="36" t="n">
        <v>18719.5</v>
      </c>
    </row>
    <row r="641" customFormat="false" ht="1" hidden="false" customHeight="true" outlineLevel="0" collapsed="false">
      <c r="A641" s="38"/>
      <c r="B641" s="38"/>
      <c r="C641" s="38"/>
      <c r="D641" s="38"/>
      <c r="E641" s="38"/>
      <c r="F641" s="38"/>
      <c r="G641" s="38"/>
      <c r="H641" s="38"/>
      <c r="I641" s="38"/>
      <c r="J641" s="38"/>
    </row>
    <row r="642" customFormat="false" ht="18" hidden="false" customHeight="true" outlineLevel="0" collapsed="false">
      <c r="A642" s="10" t="s">
        <v>255</v>
      </c>
      <c r="B642" s="11" t="s">
        <v>9</v>
      </c>
      <c r="C642" s="10" t="s">
        <v>10</v>
      </c>
      <c r="D642" s="10" t="s">
        <v>11</v>
      </c>
      <c r="E642" s="10" t="s">
        <v>310</v>
      </c>
      <c r="F642" s="10"/>
      <c r="G642" s="12" t="s">
        <v>12</v>
      </c>
      <c r="H642" s="11" t="s">
        <v>13</v>
      </c>
      <c r="I642" s="11" t="s">
        <v>14</v>
      </c>
      <c r="J642" s="11" t="s">
        <v>16</v>
      </c>
    </row>
    <row r="643" customFormat="false" ht="26" hidden="false" customHeight="true" outlineLevel="0" collapsed="false">
      <c r="A643" s="16" t="s">
        <v>311</v>
      </c>
      <c r="B643" s="17" t="s">
        <v>256</v>
      </c>
      <c r="C643" s="16" t="s">
        <v>28</v>
      </c>
      <c r="D643" s="16" t="s">
        <v>257</v>
      </c>
      <c r="E643" s="16" t="s">
        <v>550</v>
      </c>
      <c r="F643" s="16"/>
      <c r="G643" s="18" t="s">
        <v>85</v>
      </c>
      <c r="H643" s="28" t="n">
        <v>1</v>
      </c>
      <c r="I643" s="20" t="n">
        <v>20.08</v>
      </c>
      <c r="J643" s="20" t="n">
        <v>20.08</v>
      </c>
    </row>
    <row r="644" customFormat="false" ht="26" hidden="false" customHeight="true" outlineLevel="0" collapsed="false">
      <c r="A644" s="29" t="s">
        <v>313</v>
      </c>
      <c r="B644" s="30" t="s">
        <v>551</v>
      </c>
      <c r="C644" s="29" t="s">
        <v>28</v>
      </c>
      <c r="D644" s="29" t="s">
        <v>552</v>
      </c>
      <c r="E644" s="29" t="s">
        <v>316</v>
      </c>
      <c r="F644" s="29"/>
      <c r="G644" s="31" t="s">
        <v>338</v>
      </c>
      <c r="H644" s="32" t="n">
        <v>0.1863</v>
      </c>
      <c r="I644" s="33" t="n">
        <v>23.65</v>
      </c>
      <c r="J644" s="33" t="n">
        <v>4.4</v>
      </c>
    </row>
    <row r="645" customFormat="false" ht="24" hidden="false" customHeight="true" outlineLevel="0" collapsed="false">
      <c r="A645" s="29" t="s">
        <v>313</v>
      </c>
      <c r="B645" s="30" t="s">
        <v>553</v>
      </c>
      <c r="C645" s="29" t="s">
        <v>28</v>
      </c>
      <c r="D645" s="29" t="s">
        <v>554</v>
      </c>
      <c r="E645" s="29" t="s">
        <v>316</v>
      </c>
      <c r="F645" s="29"/>
      <c r="G645" s="31" t="s">
        <v>338</v>
      </c>
      <c r="H645" s="32" t="n">
        <v>0.1863</v>
      </c>
      <c r="I645" s="33" t="n">
        <v>29.25</v>
      </c>
      <c r="J645" s="33" t="n">
        <v>5.44</v>
      </c>
    </row>
    <row r="646" customFormat="false" ht="26" hidden="false" customHeight="true" outlineLevel="0" collapsed="false">
      <c r="A646" s="39" t="s">
        <v>342</v>
      </c>
      <c r="B646" s="40" t="s">
        <v>693</v>
      </c>
      <c r="C646" s="39" t="s">
        <v>28</v>
      </c>
      <c r="D646" s="39" t="s">
        <v>694</v>
      </c>
      <c r="E646" s="39" t="s">
        <v>356</v>
      </c>
      <c r="F646" s="39"/>
      <c r="G646" s="41" t="s">
        <v>85</v>
      </c>
      <c r="H646" s="42" t="n">
        <v>1</v>
      </c>
      <c r="I646" s="43" t="n">
        <v>10.24</v>
      </c>
      <c r="J646" s="43" t="n">
        <v>10.24</v>
      </c>
    </row>
    <row r="647" customFormat="false" ht="18" hidden="false" customHeight="false" outlineLevel="0" collapsed="false">
      <c r="A647" s="34"/>
      <c r="B647" s="34"/>
      <c r="C647" s="34"/>
      <c r="D647" s="34"/>
      <c r="E647" s="35" t="s">
        <v>323</v>
      </c>
      <c r="F647" s="36" t="n">
        <v>3.20900381359874</v>
      </c>
      <c r="G647" s="35" t="s">
        <v>324</v>
      </c>
      <c r="H647" s="36" t="n">
        <v>3.69</v>
      </c>
      <c r="I647" s="35" t="s">
        <v>325</v>
      </c>
      <c r="J647" s="36" t="n">
        <v>6.9</v>
      </c>
    </row>
    <row r="648" customFormat="false" ht="18" hidden="false" customHeight="true" outlineLevel="0" collapsed="false">
      <c r="A648" s="34"/>
      <c r="B648" s="34"/>
      <c r="C648" s="34"/>
      <c r="D648" s="34"/>
      <c r="E648" s="35" t="s">
        <v>326</v>
      </c>
      <c r="F648" s="36" t="n">
        <v>4.33</v>
      </c>
      <c r="G648" s="34"/>
      <c r="H648" s="37" t="s">
        <v>327</v>
      </c>
      <c r="I648" s="37"/>
      <c r="J648" s="36" t="n">
        <v>24.41</v>
      </c>
    </row>
    <row r="649" customFormat="false" ht="1" hidden="false" customHeight="true" outlineLevel="0" collapsed="false">
      <c r="A649" s="38"/>
      <c r="B649" s="38"/>
      <c r="C649" s="38"/>
      <c r="D649" s="38"/>
      <c r="E649" s="38"/>
      <c r="F649" s="38"/>
      <c r="G649" s="38"/>
      <c r="H649" s="38"/>
      <c r="I649" s="38"/>
      <c r="J649" s="38"/>
    </row>
    <row r="650" customFormat="false" ht="18" hidden="false" customHeight="true" outlineLevel="0" collapsed="false">
      <c r="A650" s="10" t="s">
        <v>258</v>
      </c>
      <c r="B650" s="11" t="s">
        <v>9</v>
      </c>
      <c r="C650" s="10" t="s">
        <v>10</v>
      </c>
      <c r="D650" s="10" t="s">
        <v>11</v>
      </c>
      <c r="E650" s="10" t="s">
        <v>310</v>
      </c>
      <c r="F650" s="10"/>
      <c r="G650" s="12" t="s">
        <v>12</v>
      </c>
      <c r="H650" s="11" t="s">
        <v>13</v>
      </c>
      <c r="I650" s="11" t="s">
        <v>14</v>
      </c>
      <c r="J650" s="11" t="s">
        <v>16</v>
      </c>
    </row>
    <row r="651" customFormat="false" ht="26" hidden="false" customHeight="true" outlineLevel="0" collapsed="false">
      <c r="A651" s="16" t="s">
        <v>311</v>
      </c>
      <c r="B651" s="17" t="s">
        <v>259</v>
      </c>
      <c r="C651" s="16" t="s">
        <v>28</v>
      </c>
      <c r="D651" s="16" t="s">
        <v>260</v>
      </c>
      <c r="E651" s="16" t="s">
        <v>550</v>
      </c>
      <c r="F651" s="16"/>
      <c r="G651" s="18" t="s">
        <v>85</v>
      </c>
      <c r="H651" s="28" t="n">
        <v>1</v>
      </c>
      <c r="I651" s="20" t="n">
        <v>24.2</v>
      </c>
      <c r="J651" s="20" t="n">
        <v>24.2</v>
      </c>
    </row>
    <row r="652" customFormat="false" ht="26" hidden="false" customHeight="true" outlineLevel="0" collapsed="false">
      <c r="A652" s="29" t="s">
        <v>313</v>
      </c>
      <c r="B652" s="30" t="s">
        <v>551</v>
      </c>
      <c r="C652" s="29" t="s">
        <v>28</v>
      </c>
      <c r="D652" s="29" t="s">
        <v>552</v>
      </c>
      <c r="E652" s="29" t="s">
        <v>316</v>
      </c>
      <c r="F652" s="29"/>
      <c r="G652" s="31" t="s">
        <v>338</v>
      </c>
      <c r="H652" s="32" t="n">
        <v>0.1863</v>
      </c>
      <c r="I652" s="33" t="n">
        <v>23.65</v>
      </c>
      <c r="J652" s="33" t="n">
        <v>4.4</v>
      </c>
    </row>
    <row r="653" customFormat="false" ht="24" hidden="false" customHeight="true" outlineLevel="0" collapsed="false">
      <c r="A653" s="29" t="s">
        <v>313</v>
      </c>
      <c r="B653" s="30" t="s">
        <v>553</v>
      </c>
      <c r="C653" s="29" t="s">
        <v>28</v>
      </c>
      <c r="D653" s="29" t="s">
        <v>554</v>
      </c>
      <c r="E653" s="29" t="s">
        <v>316</v>
      </c>
      <c r="F653" s="29"/>
      <c r="G653" s="31" t="s">
        <v>338</v>
      </c>
      <c r="H653" s="32" t="n">
        <v>0.1863</v>
      </c>
      <c r="I653" s="33" t="n">
        <v>29.25</v>
      </c>
      <c r="J653" s="33" t="n">
        <v>5.44</v>
      </c>
    </row>
    <row r="654" customFormat="false" ht="26" hidden="false" customHeight="true" outlineLevel="0" collapsed="false">
      <c r="A654" s="39" t="s">
        <v>342</v>
      </c>
      <c r="B654" s="40" t="s">
        <v>695</v>
      </c>
      <c r="C654" s="39" t="s">
        <v>28</v>
      </c>
      <c r="D654" s="39" t="s">
        <v>696</v>
      </c>
      <c r="E654" s="39" t="s">
        <v>356</v>
      </c>
      <c r="F654" s="39"/>
      <c r="G654" s="41" t="s">
        <v>85</v>
      </c>
      <c r="H654" s="42" t="n">
        <v>1</v>
      </c>
      <c r="I654" s="43" t="n">
        <v>14.36</v>
      </c>
      <c r="J654" s="43" t="n">
        <v>14.36</v>
      </c>
    </row>
    <row r="655" customFormat="false" ht="18" hidden="false" customHeight="false" outlineLevel="0" collapsed="false">
      <c r="A655" s="34"/>
      <c r="B655" s="34"/>
      <c r="C655" s="34"/>
      <c r="D655" s="34"/>
      <c r="E655" s="35" t="s">
        <v>323</v>
      </c>
      <c r="F655" s="36" t="n">
        <v>3.20900381359874</v>
      </c>
      <c r="G655" s="35" t="s">
        <v>324</v>
      </c>
      <c r="H655" s="36" t="n">
        <v>3.69</v>
      </c>
      <c r="I655" s="35" t="s">
        <v>325</v>
      </c>
      <c r="J655" s="36" t="n">
        <v>6.9</v>
      </c>
    </row>
    <row r="656" customFormat="false" ht="18" hidden="false" customHeight="true" outlineLevel="0" collapsed="false">
      <c r="A656" s="34"/>
      <c r="B656" s="34"/>
      <c r="C656" s="34"/>
      <c r="D656" s="34"/>
      <c r="E656" s="35" t="s">
        <v>326</v>
      </c>
      <c r="F656" s="36" t="n">
        <v>5.22</v>
      </c>
      <c r="G656" s="34"/>
      <c r="H656" s="37" t="s">
        <v>327</v>
      </c>
      <c r="I656" s="37"/>
      <c r="J656" s="36" t="n">
        <v>29.42</v>
      </c>
    </row>
    <row r="657" customFormat="false" ht="1" hidden="false" customHeight="true" outlineLevel="0" collapsed="false">
      <c r="A657" s="38"/>
      <c r="B657" s="38"/>
      <c r="C657" s="38"/>
      <c r="D657" s="38"/>
      <c r="E657" s="38"/>
      <c r="F657" s="38"/>
      <c r="G657" s="38"/>
      <c r="H657" s="38"/>
      <c r="I657" s="38"/>
      <c r="J657" s="38"/>
    </row>
    <row r="658" customFormat="false" ht="18" hidden="false" customHeight="true" outlineLevel="0" collapsed="false">
      <c r="A658" s="10" t="s">
        <v>261</v>
      </c>
      <c r="B658" s="11" t="s">
        <v>9</v>
      </c>
      <c r="C658" s="10" t="s">
        <v>10</v>
      </c>
      <c r="D658" s="10" t="s">
        <v>11</v>
      </c>
      <c r="E658" s="10" t="s">
        <v>310</v>
      </c>
      <c r="F658" s="10"/>
      <c r="G658" s="12" t="s">
        <v>12</v>
      </c>
      <c r="H658" s="11" t="s">
        <v>13</v>
      </c>
      <c r="I658" s="11" t="s">
        <v>14</v>
      </c>
      <c r="J658" s="11" t="s">
        <v>16</v>
      </c>
    </row>
    <row r="659" customFormat="false" ht="39" hidden="false" customHeight="true" outlineLevel="0" collapsed="false">
      <c r="A659" s="16" t="s">
        <v>311</v>
      </c>
      <c r="B659" s="17" t="s">
        <v>262</v>
      </c>
      <c r="C659" s="16" t="s">
        <v>28</v>
      </c>
      <c r="D659" s="16" t="s">
        <v>263</v>
      </c>
      <c r="E659" s="16" t="s">
        <v>550</v>
      </c>
      <c r="F659" s="16"/>
      <c r="G659" s="18" t="s">
        <v>85</v>
      </c>
      <c r="H659" s="28" t="n">
        <v>1</v>
      </c>
      <c r="I659" s="20" t="n">
        <v>15.34</v>
      </c>
      <c r="J659" s="20" t="n">
        <v>15.34</v>
      </c>
    </row>
    <row r="660" customFormat="false" ht="26" hidden="false" customHeight="true" outlineLevel="0" collapsed="false">
      <c r="A660" s="29" t="s">
        <v>313</v>
      </c>
      <c r="B660" s="30" t="s">
        <v>551</v>
      </c>
      <c r="C660" s="29" t="s">
        <v>28</v>
      </c>
      <c r="D660" s="29" t="s">
        <v>552</v>
      </c>
      <c r="E660" s="29" t="s">
        <v>316</v>
      </c>
      <c r="F660" s="29"/>
      <c r="G660" s="31" t="s">
        <v>338</v>
      </c>
      <c r="H660" s="32" t="n">
        <v>0.1863</v>
      </c>
      <c r="I660" s="33" t="n">
        <v>23.65</v>
      </c>
      <c r="J660" s="33" t="n">
        <v>4.4</v>
      </c>
    </row>
    <row r="661" customFormat="false" ht="24" hidden="false" customHeight="true" outlineLevel="0" collapsed="false">
      <c r="A661" s="29" t="s">
        <v>313</v>
      </c>
      <c r="B661" s="30" t="s">
        <v>553</v>
      </c>
      <c r="C661" s="29" t="s">
        <v>28</v>
      </c>
      <c r="D661" s="29" t="s">
        <v>554</v>
      </c>
      <c r="E661" s="29" t="s">
        <v>316</v>
      </c>
      <c r="F661" s="29"/>
      <c r="G661" s="31" t="s">
        <v>338</v>
      </c>
      <c r="H661" s="32" t="n">
        <v>0.1863</v>
      </c>
      <c r="I661" s="33" t="n">
        <v>29.25</v>
      </c>
      <c r="J661" s="33" t="n">
        <v>5.44</v>
      </c>
    </row>
    <row r="662" customFormat="false" ht="26" hidden="false" customHeight="true" outlineLevel="0" collapsed="false">
      <c r="A662" s="39" t="s">
        <v>342</v>
      </c>
      <c r="B662" s="40" t="s">
        <v>697</v>
      </c>
      <c r="C662" s="39" t="s">
        <v>28</v>
      </c>
      <c r="D662" s="39" t="s">
        <v>698</v>
      </c>
      <c r="E662" s="39" t="s">
        <v>356</v>
      </c>
      <c r="F662" s="39"/>
      <c r="G662" s="41" t="s">
        <v>85</v>
      </c>
      <c r="H662" s="42" t="n">
        <v>1</v>
      </c>
      <c r="I662" s="43" t="n">
        <v>5.5</v>
      </c>
      <c r="J662" s="43" t="n">
        <v>5.5</v>
      </c>
    </row>
    <row r="663" customFormat="false" ht="18" hidden="false" customHeight="false" outlineLevel="0" collapsed="false">
      <c r="A663" s="34"/>
      <c r="B663" s="34"/>
      <c r="C663" s="34"/>
      <c r="D663" s="34"/>
      <c r="E663" s="35" t="s">
        <v>323</v>
      </c>
      <c r="F663" s="36" t="n">
        <v>3.20900381359874</v>
      </c>
      <c r="G663" s="35" t="s">
        <v>324</v>
      </c>
      <c r="H663" s="36" t="n">
        <v>3.69</v>
      </c>
      <c r="I663" s="35" t="s">
        <v>325</v>
      </c>
      <c r="J663" s="36" t="n">
        <v>6.9</v>
      </c>
    </row>
    <row r="664" customFormat="false" ht="18" hidden="false" customHeight="true" outlineLevel="0" collapsed="false">
      <c r="A664" s="34"/>
      <c r="B664" s="34"/>
      <c r="C664" s="34"/>
      <c r="D664" s="34"/>
      <c r="E664" s="35" t="s">
        <v>326</v>
      </c>
      <c r="F664" s="36" t="n">
        <v>3.31</v>
      </c>
      <c r="G664" s="34"/>
      <c r="H664" s="37" t="s">
        <v>327</v>
      </c>
      <c r="I664" s="37"/>
      <c r="J664" s="36" t="n">
        <v>18.65</v>
      </c>
    </row>
    <row r="665" customFormat="false" ht="1" hidden="false" customHeight="true" outlineLevel="0" collapsed="false">
      <c r="A665" s="38"/>
      <c r="B665" s="38"/>
      <c r="C665" s="38"/>
      <c r="D665" s="38"/>
      <c r="E665" s="38"/>
      <c r="F665" s="38"/>
      <c r="G665" s="38"/>
      <c r="H665" s="38"/>
      <c r="I665" s="38"/>
      <c r="J665" s="38"/>
    </row>
    <row r="666" customFormat="false" ht="18" hidden="false" customHeight="true" outlineLevel="0" collapsed="false">
      <c r="A666" s="10" t="s">
        <v>264</v>
      </c>
      <c r="B666" s="11" t="s">
        <v>9</v>
      </c>
      <c r="C666" s="10" t="s">
        <v>10</v>
      </c>
      <c r="D666" s="10" t="s">
        <v>11</v>
      </c>
      <c r="E666" s="10" t="s">
        <v>310</v>
      </c>
      <c r="F666" s="10"/>
      <c r="G666" s="12" t="s">
        <v>12</v>
      </c>
      <c r="H666" s="11" t="s">
        <v>13</v>
      </c>
      <c r="I666" s="11" t="s">
        <v>14</v>
      </c>
      <c r="J666" s="11" t="s">
        <v>16</v>
      </c>
    </row>
    <row r="667" customFormat="false" ht="26" hidden="false" customHeight="true" outlineLevel="0" collapsed="false">
      <c r="A667" s="16" t="s">
        <v>311</v>
      </c>
      <c r="B667" s="17" t="s">
        <v>265</v>
      </c>
      <c r="C667" s="16" t="s">
        <v>28</v>
      </c>
      <c r="D667" s="16" t="s">
        <v>266</v>
      </c>
      <c r="E667" s="16" t="s">
        <v>550</v>
      </c>
      <c r="F667" s="16"/>
      <c r="G667" s="18" t="s">
        <v>85</v>
      </c>
      <c r="H667" s="28" t="n">
        <v>1</v>
      </c>
      <c r="I667" s="20" t="n">
        <v>71.16</v>
      </c>
      <c r="J667" s="20" t="n">
        <v>71.16</v>
      </c>
    </row>
    <row r="668" customFormat="false" ht="26" hidden="false" customHeight="true" outlineLevel="0" collapsed="false">
      <c r="A668" s="29" t="s">
        <v>313</v>
      </c>
      <c r="B668" s="30" t="s">
        <v>551</v>
      </c>
      <c r="C668" s="29" t="s">
        <v>28</v>
      </c>
      <c r="D668" s="29" t="s">
        <v>552</v>
      </c>
      <c r="E668" s="29" t="s">
        <v>316</v>
      </c>
      <c r="F668" s="29"/>
      <c r="G668" s="31" t="s">
        <v>338</v>
      </c>
      <c r="H668" s="32" t="n">
        <v>0.2484</v>
      </c>
      <c r="I668" s="33" t="n">
        <v>23.65</v>
      </c>
      <c r="J668" s="33" t="n">
        <v>5.87</v>
      </c>
    </row>
    <row r="669" customFormat="false" ht="24" hidden="false" customHeight="true" outlineLevel="0" collapsed="false">
      <c r="A669" s="29" t="s">
        <v>313</v>
      </c>
      <c r="B669" s="30" t="s">
        <v>553</v>
      </c>
      <c r="C669" s="29" t="s">
        <v>28</v>
      </c>
      <c r="D669" s="29" t="s">
        <v>554</v>
      </c>
      <c r="E669" s="29" t="s">
        <v>316</v>
      </c>
      <c r="F669" s="29"/>
      <c r="G669" s="31" t="s">
        <v>338</v>
      </c>
      <c r="H669" s="32" t="n">
        <v>0.2484</v>
      </c>
      <c r="I669" s="33" t="n">
        <v>29.25</v>
      </c>
      <c r="J669" s="33" t="n">
        <v>7.26</v>
      </c>
    </row>
    <row r="670" customFormat="false" ht="39" hidden="false" customHeight="true" outlineLevel="0" collapsed="false">
      <c r="A670" s="39" t="s">
        <v>342</v>
      </c>
      <c r="B670" s="40" t="s">
        <v>699</v>
      </c>
      <c r="C670" s="39" t="s">
        <v>28</v>
      </c>
      <c r="D670" s="39" t="s">
        <v>700</v>
      </c>
      <c r="E670" s="39" t="s">
        <v>356</v>
      </c>
      <c r="F670" s="39"/>
      <c r="G670" s="41" t="s">
        <v>85</v>
      </c>
      <c r="H670" s="42" t="n">
        <v>1</v>
      </c>
      <c r="I670" s="43" t="n">
        <v>58.03</v>
      </c>
      <c r="J670" s="43" t="n">
        <v>58.03</v>
      </c>
    </row>
    <row r="671" customFormat="false" ht="18" hidden="false" customHeight="false" outlineLevel="0" collapsed="false">
      <c r="A671" s="34"/>
      <c r="B671" s="34"/>
      <c r="C671" s="34"/>
      <c r="D671" s="34"/>
      <c r="E671" s="35" t="s">
        <v>323</v>
      </c>
      <c r="F671" s="36" t="n">
        <v>4.27402102130034</v>
      </c>
      <c r="G671" s="35" t="s">
        <v>324</v>
      </c>
      <c r="H671" s="36" t="n">
        <v>4.92</v>
      </c>
      <c r="I671" s="35" t="s">
        <v>325</v>
      </c>
      <c r="J671" s="36" t="n">
        <v>9.19</v>
      </c>
    </row>
    <row r="672" customFormat="false" ht="18" hidden="false" customHeight="true" outlineLevel="0" collapsed="false">
      <c r="A672" s="34"/>
      <c r="B672" s="34"/>
      <c r="C672" s="34"/>
      <c r="D672" s="34"/>
      <c r="E672" s="35" t="s">
        <v>326</v>
      </c>
      <c r="F672" s="36" t="n">
        <v>15.35</v>
      </c>
      <c r="G672" s="34"/>
      <c r="H672" s="37" t="s">
        <v>327</v>
      </c>
      <c r="I672" s="37"/>
      <c r="J672" s="36" t="n">
        <v>86.51</v>
      </c>
    </row>
    <row r="673" customFormat="false" ht="1" hidden="false" customHeight="true" outlineLevel="0" collapsed="false">
      <c r="A673" s="38"/>
      <c r="B673" s="38"/>
      <c r="C673" s="38"/>
      <c r="D673" s="38"/>
      <c r="E673" s="38"/>
      <c r="F673" s="38"/>
      <c r="G673" s="38"/>
      <c r="H673" s="38"/>
      <c r="I673" s="38"/>
      <c r="J673" s="38"/>
    </row>
    <row r="674" customFormat="false" ht="18" hidden="false" customHeight="true" outlineLevel="0" collapsed="false">
      <c r="A674" s="10" t="s">
        <v>267</v>
      </c>
      <c r="B674" s="11" t="s">
        <v>9</v>
      </c>
      <c r="C674" s="10" t="s">
        <v>10</v>
      </c>
      <c r="D674" s="10" t="s">
        <v>11</v>
      </c>
      <c r="E674" s="10" t="s">
        <v>310</v>
      </c>
      <c r="F674" s="10"/>
      <c r="G674" s="12" t="s">
        <v>12</v>
      </c>
      <c r="H674" s="11" t="s">
        <v>13</v>
      </c>
      <c r="I674" s="11" t="s">
        <v>14</v>
      </c>
      <c r="J674" s="11" t="s">
        <v>16</v>
      </c>
    </row>
    <row r="675" customFormat="false" ht="39" hidden="false" customHeight="true" outlineLevel="0" collapsed="false">
      <c r="A675" s="16" t="s">
        <v>311</v>
      </c>
      <c r="B675" s="17" t="s">
        <v>268</v>
      </c>
      <c r="C675" s="16" t="s">
        <v>33</v>
      </c>
      <c r="D675" s="16" t="s">
        <v>269</v>
      </c>
      <c r="E675" s="16" t="s">
        <v>701</v>
      </c>
      <c r="F675" s="16"/>
      <c r="G675" s="18" t="s">
        <v>85</v>
      </c>
      <c r="H675" s="28" t="n">
        <v>1</v>
      </c>
      <c r="I675" s="20" t="n">
        <v>230.9</v>
      </c>
      <c r="J675" s="20" t="n">
        <v>230.9</v>
      </c>
    </row>
    <row r="676" customFormat="false" ht="26" hidden="false" customHeight="true" outlineLevel="0" collapsed="false">
      <c r="A676" s="39" t="s">
        <v>342</v>
      </c>
      <c r="B676" s="40" t="s">
        <v>702</v>
      </c>
      <c r="C676" s="39" t="s">
        <v>33</v>
      </c>
      <c r="D676" s="39" t="s">
        <v>703</v>
      </c>
      <c r="E676" s="39" t="s">
        <v>356</v>
      </c>
      <c r="F676" s="39"/>
      <c r="G676" s="41" t="s">
        <v>85</v>
      </c>
      <c r="H676" s="42" t="n">
        <v>1</v>
      </c>
      <c r="I676" s="43" t="n">
        <v>230.9</v>
      </c>
      <c r="J676" s="43" t="n">
        <v>230.9</v>
      </c>
    </row>
    <row r="677" customFormat="false" ht="18" hidden="false" customHeight="false" outlineLevel="0" collapsed="false">
      <c r="A677" s="34"/>
      <c r="B677" s="34"/>
      <c r="C677" s="34"/>
      <c r="D677" s="34"/>
      <c r="E677" s="35" t="s">
        <v>323</v>
      </c>
      <c r="F677" s="36" t="n">
        <v>0</v>
      </c>
      <c r="G677" s="35" t="s">
        <v>324</v>
      </c>
      <c r="H677" s="36" t="n">
        <v>0</v>
      </c>
      <c r="I677" s="35" t="s">
        <v>325</v>
      </c>
      <c r="J677" s="36" t="n">
        <v>0</v>
      </c>
    </row>
    <row r="678" customFormat="false" ht="18" hidden="false" customHeight="true" outlineLevel="0" collapsed="false">
      <c r="A678" s="34"/>
      <c r="B678" s="34"/>
      <c r="C678" s="34"/>
      <c r="D678" s="34"/>
      <c r="E678" s="35" t="s">
        <v>326</v>
      </c>
      <c r="F678" s="36" t="n">
        <v>49.82</v>
      </c>
      <c r="G678" s="34"/>
      <c r="H678" s="37" t="s">
        <v>327</v>
      </c>
      <c r="I678" s="37"/>
      <c r="J678" s="36" t="n">
        <v>280.72</v>
      </c>
    </row>
    <row r="679" customFormat="false" ht="1" hidden="false" customHeight="true" outlineLevel="0" collapsed="false">
      <c r="A679" s="38"/>
      <c r="B679" s="38"/>
      <c r="C679" s="38"/>
      <c r="D679" s="38"/>
      <c r="E679" s="38"/>
      <c r="F679" s="38"/>
      <c r="G679" s="38"/>
      <c r="H679" s="38"/>
      <c r="I679" s="38"/>
      <c r="J679" s="38"/>
    </row>
    <row r="680" customFormat="false" ht="18" hidden="false" customHeight="true" outlineLevel="0" collapsed="false">
      <c r="A680" s="10" t="s">
        <v>270</v>
      </c>
      <c r="B680" s="11" t="s">
        <v>9</v>
      </c>
      <c r="C680" s="10" t="s">
        <v>10</v>
      </c>
      <c r="D680" s="10" t="s">
        <v>11</v>
      </c>
      <c r="E680" s="10" t="s">
        <v>310</v>
      </c>
      <c r="F680" s="10"/>
      <c r="G680" s="12" t="s">
        <v>12</v>
      </c>
      <c r="H680" s="11" t="s">
        <v>13</v>
      </c>
      <c r="I680" s="11" t="s">
        <v>14</v>
      </c>
      <c r="J680" s="11" t="s">
        <v>16</v>
      </c>
    </row>
    <row r="681" customFormat="false" ht="24" hidden="false" customHeight="true" outlineLevel="0" collapsed="false">
      <c r="A681" s="16" t="s">
        <v>311</v>
      </c>
      <c r="B681" s="17" t="s">
        <v>271</v>
      </c>
      <c r="C681" s="16" t="s">
        <v>33</v>
      </c>
      <c r="D681" s="16" t="s">
        <v>272</v>
      </c>
      <c r="E681" s="16" t="s">
        <v>675</v>
      </c>
      <c r="F681" s="16"/>
      <c r="G681" s="18" t="s">
        <v>85</v>
      </c>
      <c r="H681" s="28" t="n">
        <v>1</v>
      </c>
      <c r="I681" s="20" t="n">
        <v>2709.06</v>
      </c>
      <c r="J681" s="20" t="n">
        <v>2709.06</v>
      </c>
    </row>
    <row r="682" customFormat="false" ht="24" hidden="false" customHeight="true" outlineLevel="0" collapsed="false">
      <c r="A682" s="39" t="s">
        <v>342</v>
      </c>
      <c r="B682" s="40" t="s">
        <v>704</v>
      </c>
      <c r="C682" s="39" t="s">
        <v>33</v>
      </c>
      <c r="D682" s="39" t="s">
        <v>705</v>
      </c>
      <c r="E682" s="39" t="s">
        <v>356</v>
      </c>
      <c r="F682" s="39"/>
      <c r="G682" s="41" t="s">
        <v>376</v>
      </c>
      <c r="H682" s="42" t="n">
        <v>0.25</v>
      </c>
      <c r="I682" s="43" t="n">
        <v>63.36</v>
      </c>
      <c r="J682" s="43" t="n">
        <v>15.84</v>
      </c>
    </row>
    <row r="683" customFormat="false" ht="24" hidden="false" customHeight="true" outlineLevel="0" collapsed="false">
      <c r="A683" s="39" t="s">
        <v>342</v>
      </c>
      <c r="B683" s="40" t="s">
        <v>533</v>
      </c>
      <c r="C683" s="39" t="s">
        <v>33</v>
      </c>
      <c r="D683" s="39" t="s">
        <v>534</v>
      </c>
      <c r="E683" s="39" t="s">
        <v>345</v>
      </c>
      <c r="F683" s="39"/>
      <c r="G683" s="41" t="s">
        <v>338</v>
      </c>
      <c r="H683" s="42" t="n">
        <v>2.5</v>
      </c>
      <c r="I683" s="43" t="n">
        <v>21.1</v>
      </c>
      <c r="J683" s="43" t="n">
        <v>52.75</v>
      </c>
    </row>
    <row r="684" customFormat="false" ht="24" hidden="false" customHeight="true" outlineLevel="0" collapsed="false">
      <c r="A684" s="39" t="s">
        <v>342</v>
      </c>
      <c r="B684" s="40" t="s">
        <v>706</v>
      </c>
      <c r="C684" s="39" t="s">
        <v>33</v>
      </c>
      <c r="D684" s="39" t="s">
        <v>707</v>
      </c>
      <c r="E684" s="39" t="s">
        <v>356</v>
      </c>
      <c r="F684" s="39"/>
      <c r="G684" s="41" t="s">
        <v>85</v>
      </c>
      <c r="H684" s="42" t="n">
        <v>1</v>
      </c>
      <c r="I684" s="43" t="n">
        <v>2280.82</v>
      </c>
      <c r="J684" s="43" t="n">
        <v>2280.82</v>
      </c>
    </row>
    <row r="685" customFormat="false" ht="24" hidden="false" customHeight="true" outlineLevel="0" collapsed="false">
      <c r="A685" s="39" t="s">
        <v>342</v>
      </c>
      <c r="B685" s="40" t="s">
        <v>537</v>
      </c>
      <c r="C685" s="39" t="s">
        <v>33</v>
      </c>
      <c r="D685" s="39" t="s">
        <v>538</v>
      </c>
      <c r="E685" s="39" t="s">
        <v>356</v>
      </c>
      <c r="F685" s="39"/>
      <c r="G685" s="41" t="s">
        <v>103</v>
      </c>
      <c r="H685" s="42" t="n">
        <v>3</v>
      </c>
      <c r="I685" s="43" t="n">
        <v>0.36</v>
      </c>
      <c r="J685" s="43" t="n">
        <v>1.08</v>
      </c>
    </row>
    <row r="686" customFormat="false" ht="24" hidden="false" customHeight="true" outlineLevel="0" collapsed="false">
      <c r="A686" s="39" t="s">
        <v>342</v>
      </c>
      <c r="B686" s="40" t="s">
        <v>708</v>
      </c>
      <c r="C686" s="39" t="s">
        <v>33</v>
      </c>
      <c r="D686" s="39" t="s">
        <v>709</v>
      </c>
      <c r="E686" s="39" t="s">
        <v>356</v>
      </c>
      <c r="F686" s="39"/>
      <c r="G686" s="41" t="s">
        <v>85</v>
      </c>
      <c r="H686" s="42" t="n">
        <v>1</v>
      </c>
      <c r="I686" s="43" t="n">
        <v>13.78</v>
      </c>
      <c r="J686" s="43" t="n">
        <v>13.78</v>
      </c>
    </row>
    <row r="687" customFormat="false" ht="24" hidden="false" customHeight="true" outlineLevel="0" collapsed="false">
      <c r="A687" s="39" t="s">
        <v>342</v>
      </c>
      <c r="B687" s="40" t="s">
        <v>710</v>
      </c>
      <c r="C687" s="39" t="s">
        <v>33</v>
      </c>
      <c r="D687" s="39" t="s">
        <v>711</v>
      </c>
      <c r="E687" s="39" t="s">
        <v>356</v>
      </c>
      <c r="F687" s="39"/>
      <c r="G687" s="41" t="s">
        <v>103</v>
      </c>
      <c r="H687" s="42" t="n">
        <v>6</v>
      </c>
      <c r="I687" s="43" t="n">
        <v>26.9</v>
      </c>
      <c r="J687" s="43" t="n">
        <v>161.4</v>
      </c>
    </row>
    <row r="688" customFormat="false" ht="24" hidden="false" customHeight="true" outlineLevel="0" collapsed="false">
      <c r="A688" s="39" t="s">
        <v>342</v>
      </c>
      <c r="B688" s="40" t="s">
        <v>712</v>
      </c>
      <c r="C688" s="39" t="s">
        <v>33</v>
      </c>
      <c r="D688" s="39" t="s">
        <v>713</v>
      </c>
      <c r="E688" s="39" t="s">
        <v>356</v>
      </c>
      <c r="F688" s="39"/>
      <c r="G688" s="41" t="s">
        <v>85</v>
      </c>
      <c r="H688" s="42" t="n">
        <v>1</v>
      </c>
      <c r="I688" s="43" t="n">
        <v>104.52</v>
      </c>
      <c r="J688" s="43" t="n">
        <v>104.52</v>
      </c>
    </row>
    <row r="689" customFormat="false" ht="24" hidden="false" customHeight="true" outlineLevel="0" collapsed="false">
      <c r="A689" s="39" t="s">
        <v>342</v>
      </c>
      <c r="B689" s="40" t="s">
        <v>564</v>
      </c>
      <c r="C689" s="39" t="s">
        <v>33</v>
      </c>
      <c r="D689" s="39" t="s">
        <v>565</v>
      </c>
      <c r="E689" s="39" t="s">
        <v>345</v>
      </c>
      <c r="F689" s="39"/>
      <c r="G689" s="41" t="s">
        <v>338</v>
      </c>
      <c r="H689" s="42" t="n">
        <v>0.5</v>
      </c>
      <c r="I689" s="43" t="n">
        <v>26.85</v>
      </c>
      <c r="J689" s="43" t="n">
        <v>13.42</v>
      </c>
    </row>
    <row r="690" customFormat="false" ht="24" hidden="false" customHeight="true" outlineLevel="0" collapsed="false">
      <c r="A690" s="39" t="s">
        <v>342</v>
      </c>
      <c r="B690" s="40" t="s">
        <v>539</v>
      </c>
      <c r="C690" s="39" t="s">
        <v>33</v>
      </c>
      <c r="D690" s="39" t="s">
        <v>540</v>
      </c>
      <c r="E690" s="39" t="s">
        <v>345</v>
      </c>
      <c r="F690" s="39"/>
      <c r="G690" s="41" t="s">
        <v>338</v>
      </c>
      <c r="H690" s="42" t="n">
        <v>2.5</v>
      </c>
      <c r="I690" s="43" t="n">
        <v>26.18</v>
      </c>
      <c r="J690" s="43" t="n">
        <v>65.45</v>
      </c>
    </row>
    <row r="691" customFormat="false" ht="18" hidden="false" customHeight="false" outlineLevel="0" collapsed="false">
      <c r="A691" s="34"/>
      <c r="B691" s="34"/>
      <c r="C691" s="34"/>
      <c r="D691" s="34"/>
      <c r="E691" s="35" t="s">
        <v>323</v>
      </c>
      <c r="F691" s="36" t="n">
        <v>61.2129104</v>
      </c>
      <c r="G691" s="35" t="s">
        <v>324</v>
      </c>
      <c r="H691" s="36" t="n">
        <v>70.41</v>
      </c>
      <c r="I691" s="35" t="s">
        <v>325</v>
      </c>
      <c r="J691" s="36" t="n">
        <v>131.62</v>
      </c>
    </row>
    <row r="692" customFormat="false" ht="18" hidden="false" customHeight="true" outlineLevel="0" collapsed="false">
      <c r="A692" s="34"/>
      <c r="B692" s="34"/>
      <c r="C692" s="34"/>
      <c r="D692" s="34"/>
      <c r="E692" s="35" t="s">
        <v>326</v>
      </c>
      <c r="F692" s="36" t="n">
        <v>584.61</v>
      </c>
      <c r="G692" s="34"/>
      <c r="H692" s="37" t="s">
        <v>327</v>
      </c>
      <c r="I692" s="37"/>
      <c r="J692" s="36" t="n">
        <v>3293.67</v>
      </c>
    </row>
    <row r="693" customFormat="false" ht="1" hidden="false" customHeight="true" outlineLevel="0" collapsed="false">
      <c r="A693" s="38"/>
      <c r="B693" s="38"/>
      <c r="C693" s="38"/>
      <c r="D693" s="38"/>
      <c r="E693" s="38"/>
      <c r="F693" s="38"/>
      <c r="G693" s="38"/>
      <c r="H693" s="38"/>
      <c r="I693" s="38"/>
      <c r="J693" s="38"/>
    </row>
    <row r="694" customFormat="false" ht="18" hidden="false" customHeight="true" outlineLevel="0" collapsed="false">
      <c r="A694" s="10" t="s">
        <v>273</v>
      </c>
      <c r="B694" s="11" t="s">
        <v>9</v>
      </c>
      <c r="C694" s="10" t="s">
        <v>10</v>
      </c>
      <c r="D694" s="10" t="s">
        <v>11</v>
      </c>
      <c r="E694" s="10" t="s">
        <v>310</v>
      </c>
      <c r="F694" s="10"/>
      <c r="G694" s="12" t="s">
        <v>12</v>
      </c>
      <c r="H694" s="11" t="s">
        <v>13</v>
      </c>
      <c r="I694" s="11" t="s">
        <v>14</v>
      </c>
      <c r="J694" s="11" t="s">
        <v>16</v>
      </c>
    </row>
    <row r="695" customFormat="false" ht="65" hidden="false" customHeight="true" outlineLevel="0" collapsed="false">
      <c r="A695" s="16" t="s">
        <v>311</v>
      </c>
      <c r="B695" s="17" t="s">
        <v>274</v>
      </c>
      <c r="C695" s="16" t="s">
        <v>21</v>
      </c>
      <c r="D695" s="16" t="s">
        <v>275</v>
      </c>
      <c r="E695" s="16" t="s">
        <v>312</v>
      </c>
      <c r="F695" s="16"/>
      <c r="G695" s="18" t="s">
        <v>85</v>
      </c>
      <c r="H695" s="28" t="n">
        <v>1</v>
      </c>
      <c r="I695" s="20" t="n">
        <v>518.5</v>
      </c>
      <c r="J695" s="20" t="n">
        <v>518.5</v>
      </c>
    </row>
    <row r="696" customFormat="false" ht="26" hidden="false" customHeight="true" outlineLevel="0" collapsed="false">
      <c r="A696" s="29" t="s">
        <v>313</v>
      </c>
      <c r="B696" s="30" t="s">
        <v>484</v>
      </c>
      <c r="C696" s="29" t="s">
        <v>28</v>
      </c>
      <c r="D696" s="29" t="s">
        <v>485</v>
      </c>
      <c r="E696" s="29" t="s">
        <v>316</v>
      </c>
      <c r="F696" s="29"/>
      <c r="G696" s="31" t="s">
        <v>338</v>
      </c>
      <c r="H696" s="32" t="n">
        <v>1.9053</v>
      </c>
      <c r="I696" s="33" t="n">
        <v>22.64</v>
      </c>
      <c r="J696" s="33" t="n">
        <v>43.13</v>
      </c>
    </row>
    <row r="697" customFormat="false" ht="26" hidden="false" customHeight="true" outlineLevel="0" collapsed="false">
      <c r="A697" s="29" t="s">
        <v>313</v>
      </c>
      <c r="B697" s="30" t="s">
        <v>486</v>
      </c>
      <c r="C697" s="29" t="s">
        <v>28</v>
      </c>
      <c r="D697" s="29" t="s">
        <v>487</v>
      </c>
      <c r="E697" s="29" t="s">
        <v>316</v>
      </c>
      <c r="F697" s="29"/>
      <c r="G697" s="31" t="s">
        <v>338</v>
      </c>
      <c r="H697" s="32" t="n">
        <v>1.9053</v>
      </c>
      <c r="I697" s="33" t="n">
        <v>28.12</v>
      </c>
      <c r="J697" s="33" t="n">
        <v>53.57</v>
      </c>
    </row>
    <row r="698" customFormat="false" ht="39" hidden="false" customHeight="true" outlineLevel="0" collapsed="false">
      <c r="A698" s="39" t="s">
        <v>342</v>
      </c>
      <c r="B698" s="40" t="s">
        <v>714</v>
      </c>
      <c r="C698" s="39" t="s">
        <v>28</v>
      </c>
      <c r="D698" s="39" t="s">
        <v>715</v>
      </c>
      <c r="E698" s="39" t="s">
        <v>356</v>
      </c>
      <c r="F698" s="39"/>
      <c r="G698" s="41" t="s">
        <v>85</v>
      </c>
      <c r="H698" s="42" t="n">
        <v>1</v>
      </c>
      <c r="I698" s="43" t="n">
        <v>94.19</v>
      </c>
      <c r="J698" s="43" t="n">
        <v>94.19</v>
      </c>
    </row>
    <row r="699" customFormat="false" ht="39" hidden="false" customHeight="true" outlineLevel="0" collapsed="false">
      <c r="A699" s="39" t="s">
        <v>342</v>
      </c>
      <c r="B699" s="40" t="s">
        <v>716</v>
      </c>
      <c r="C699" s="39" t="s">
        <v>28</v>
      </c>
      <c r="D699" s="39" t="s">
        <v>717</v>
      </c>
      <c r="E699" s="39" t="s">
        <v>356</v>
      </c>
      <c r="F699" s="39"/>
      <c r="G699" s="41" t="s">
        <v>85</v>
      </c>
      <c r="H699" s="42" t="n">
        <v>1</v>
      </c>
      <c r="I699" s="43" t="n">
        <v>20.47</v>
      </c>
      <c r="J699" s="43" t="n">
        <v>20.47</v>
      </c>
    </row>
    <row r="700" customFormat="false" ht="26" hidden="false" customHeight="true" outlineLevel="0" collapsed="false">
      <c r="A700" s="39" t="s">
        <v>342</v>
      </c>
      <c r="B700" s="40" t="s">
        <v>718</v>
      </c>
      <c r="C700" s="39" t="s">
        <v>28</v>
      </c>
      <c r="D700" s="39" t="s">
        <v>719</v>
      </c>
      <c r="E700" s="39" t="s">
        <v>356</v>
      </c>
      <c r="F700" s="39"/>
      <c r="G700" s="41" t="s">
        <v>85</v>
      </c>
      <c r="H700" s="42" t="n">
        <v>1</v>
      </c>
      <c r="I700" s="43" t="n">
        <v>307.14</v>
      </c>
      <c r="J700" s="43" t="n">
        <v>307.14</v>
      </c>
    </row>
    <row r="701" customFormat="false" ht="18" hidden="false" customHeight="false" outlineLevel="0" collapsed="false">
      <c r="A701" s="34"/>
      <c r="B701" s="34"/>
      <c r="C701" s="34"/>
      <c r="D701" s="34"/>
      <c r="E701" s="35" t="s">
        <v>323</v>
      </c>
      <c r="F701" s="36" t="n">
        <v>32.145846897963</v>
      </c>
      <c r="G701" s="35" t="s">
        <v>324</v>
      </c>
      <c r="H701" s="36" t="n">
        <v>36.97</v>
      </c>
      <c r="I701" s="35" t="s">
        <v>325</v>
      </c>
      <c r="J701" s="36" t="n">
        <v>69.12</v>
      </c>
    </row>
    <row r="702" customFormat="false" ht="18" hidden="false" customHeight="true" outlineLevel="0" collapsed="false">
      <c r="A702" s="34"/>
      <c r="B702" s="34"/>
      <c r="C702" s="34"/>
      <c r="D702" s="34"/>
      <c r="E702" s="35" t="s">
        <v>326</v>
      </c>
      <c r="F702" s="36" t="n">
        <v>111.89</v>
      </c>
      <c r="G702" s="34"/>
      <c r="H702" s="37" t="s">
        <v>327</v>
      </c>
      <c r="I702" s="37"/>
      <c r="J702" s="36" t="n">
        <v>630.39</v>
      </c>
    </row>
    <row r="703" customFormat="false" ht="1" hidden="false" customHeight="true" outlineLevel="0" collapsed="false">
      <c r="A703" s="38"/>
      <c r="B703" s="38"/>
      <c r="C703" s="38"/>
      <c r="D703" s="38"/>
      <c r="E703" s="38"/>
      <c r="F703" s="38"/>
      <c r="G703" s="38"/>
      <c r="H703" s="38"/>
      <c r="I703" s="38"/>
      <c r="J703" s="38"/>
    </row>
    <row r="704" customFormat="false" ht="18" hidden="false" customHeight="true" outlineLevel="0" collapsed="false">
      <c r="A704" s="10" t="s">
        <v>276</v>
      </c>
      <c r="B704" s="11" t="s">
        <v>9</v>
      </c>
      <c r="C704" s="10" t="s">
        <v>10</v>
      </c>
      <c r="D704" s="10" t="s">
        <v>11</v>
      </c>
      <c r="E704" s="10" t="s">
        <v>310</v>
      </c>
      <c r="F704" s="10"/>
      <c r="G704" s="12" t="s">
        <v>12</v>
      </c>
      <c r="H704" s="11" t="s">
        <v>13</v>
      </c>
      <c r="I704" s="11" t="s">
        <v>14</v>
      </c>
      <c r="J704" s="11" t="s">
        <v>16</v>
      </c>
    </row>
    <row r="705" customFormat="false" ht="52" hidden="false" customHeight="true" outlineLevel="0" collapsed="false">
      <c r="A705" s="16" t="s">
        <v>311</v>
      </c>
      <c r="B705" s="17" t="s">
        <v>277</v>
      </c>
      <c r="C705" s="16" t="s">
        <v>278</v>
      </c>
      <c r="D705" s="16" t="s">
        <v>279</v>
      </c>
      <c r="E705" s="16" t="s">
        <v>720</v>
      </c>
      <c r="F705" s="16"/>
      <c r="G705" s="18" t="s">
        <v>280</v>
      </c>
      <c r="H705" s="28" t="n">
        <v>1</v>
      </c>
      <c r="I705" s="20" t="n">
        <v>1500</v>
      </c>
      <c r="J705" s="20" t="n">
        <v>1500</v>
      </c>
    </row>
    <row r="706" customFormat="false" ht="52" hidden="false" customHeight="true" outlineLevel="0" collapsed="false">
      <c r="A706" s="39" t="s">
        <v>342</v>
      </c>
      <c r="B706" s="40" t="s">
        <v>721</v>
      </c>
      <c r="C706" s="39" t="s">
        <v>278</v>
      </c>
      <c r="D706" s="39" t="s">
        <v>722</v>
      </c>
      <c r="E706" s="39" t="s">
        <v>723</v>
      </c>
      <c r="F706" s="39"/>
      <c r="G706" s="41" t="s">
        <v>280</v>
      </c>
      <c r="H706" s="42" t="n">
        <v>1</v>
      </c>
      <c r="I706" s="43" t="n">
        <v>1500</v>
      </c>
      <c r="J706" s="43" t="n">
        <v>1500</v>
      </c>
    </row>
    <row r="707" customFormat="false" ht="18" hidden="false" customHeight="false" outlineLevel="0" collapsed="false">
      <c r="A707" s="34"/>
      <c r="B707" s="34"/>
      <c r="C707" s="34"/>
      <c r="D707" s="34"/>
      <c r="E707" s="35" t="s">
        <v>323</v>
      </c>
      <c r="F707" s="36" t="n">
        <v>0</v>
      </c>
      <c r="G707" s="35" t="s">
        <v>324</v>
      </c>
      <c r="H707" s="36" t="n">
        <v>0</v>
      </c>
      <c r="I707" s="35" t="s">
        <v>325</v>
      </c>
      <c r="J707" s="36" t="n">
        <v>0</v>
      </c>
    </row>
    <row r="708" customFormat="false" ht="18" hidden="false" customHeight="true" outlineLevel="0" collapsed="false">
      <c r="A708" s="34"/>
      <c r="B708" s="34"/>
      <c r="C708" s="34"/>
      <c r="D708" s="34"/>
      <c r="E708" s="35" t="s">
        <v>326</v>
      </c>
      <c r="F708" s="36" t="n">
        <v>323.7</v>
      </c>
      <c r="G708" s="34"/>
      <c r="H708" s="37" t="s">
        <v>327</v>
      </c>
      <c r="I708" s="37"/>
      <c r="J708" s="36" t="n">
        <v>1823.7</v>
      </c>
    </row>
    <row r="709" customFormat="false" ht="1" hidden="false" customHeight="true" outlineLevel="0" collapsed="false">
      <c r="A709" s="38"/>
      <c r="B709" s="38"/>
      <c r="C709" s="38"/>
      <c r="D709" s="38"/>
      <c r="E709" s="38"/>
      <c r="F709" s="38"/>
      <c r="G709" s="38"/>
      <c r="H709" s="38"/>
      <c r="I709" s="38"/>
      <c r="J709" s="38"/>
    </row>
    <row r="710" customFormat="false" ht="18" hidden="false" customHeight="true" outlineLevel="0" collapsed="false">
      <c r="A710" s="10" t="s">
        <v>283</v>
      </c>
      <c r="B710" s="11" t="s">
        <v>9</v>
      </c>
      <c r="C710" s="10" t="s">
        <v>10</v>
      </c>
      <c r="D710" s="10" t="s">
        <v>11</v>
      </c>
      <c r="E710" s="10" t="s">
        <v>310</v>
      </c>
      <c r="F710" s="10"/>
      <c r="G710" s="12" t="s">
        <v>12</v>
      </c>
      <c r="H710" s="11" t="s">
        <v>13</v>
      </c>
      <c r="I710" s="11" t="s">
        <v>14</v>
      </c>
      <c r="J710" s="11" t="s">
        <v>16</v>
      </c>
    </row>
    <row r="711" customFormat="false" ht="39" hidden="false" customHeight="true" outlineLevel="0" collapsed="false">
      <c r="A711" s="16" t="s">
        <v>311</v>
      </c>
      <c r="B711" s="17" t="s">
        <v>284</v>
      </c>
      <c r="C711" s="16" t="s">
        <v>28</v>
      </c>
      <c r="D711" s="16" t="s">
        <v>285</v>
      </c>
      <c r="E711" s="16" t="s">
        <v>724</v>
      </c>
      <c r="F711" s="16"/>
      <c r="G711" s="18" t="s">
        <v>30</v>
      </c>
      <c r="H711" s="28" t="n">
        <v>1</v>
      </c>
      <c r="I711" s="20" t="n">
        <v>61.4</v>
      </c>
      <c r="J711" s="20" t="n">
        <v>61.4</v>
      </c>
    </row>
    <row r="712" customFormat="false" ht="26" hidden="false" customHeight="true" outlineLevel="0" collapsed="false">
      <c r="A712" s="29" t="s">
        <v>313</v>
      </c>
      <c r="B712" s="30" t="s">
        <v>725</v>
      </c>
      <c r="C712" s="29" t="s">
        <v>28</v>
      </c>
      <c r="D712" s="29" t="s">
        <v>726</v>
      </c>
      <c r="E712" s="29" t="s">
        <v>316</v>
      </c>
      <c r="F712" s="29"/>
      <c r="G712" s="31" t="s">
        <v>338</v>
      </c>
      <c r="H712" s="32" t="n">
        <v>0.2228</v>
      </c>
      <c r="I712" s="33" t="n">
        <v>22.26</v>
      </c>
      <c r="J712" s="33" t="n">
        <v>4.95</v>
      </c>
    </row>
    <row r="713" customFormat="false" ht="24" hidden="false" customHeight="true" outlineLevel="0" collapsed="false">
      <c r="A713" s="29" t="s">
        <v>313</v>
      </c>
      <c r="B713" s="30" t="s">
        <v>727</v>
      </c>
      <c r="C713" s="29" t="s">
        <v>28</v>
      </c>
      <c r="D713" s="29" t="s">
        <v>728</v>
      </c>
      <c r="E713" s="29" t="s">
        <v>316</v>
      </c>
      <c r="F713" s="29"/>
      <c r="G713" s="31" t="s">
        <v>338</v>
      </c>
      <c r="H713" s="32" t="n">
        <v>0.9881</v>
      </c>
      <c r="I713" s="33" t="n">
        <v>28.88</v>
      </c>
      <c r="J713" s="33" t="n">
        <v>28.53</v>
      </c>
    </row>
    <row r="714" customFormat="false" ht="26" hidden="false" customHeight="true" outlineLevel="0" collapsed="false">
      <c r="A714" s="39" t="s">
        <v>342</v>
      </c>
      <c r="B714" s="40" t="s">
        <v>729</v>
      </c>
      <c r="C714" s="39" t="s">
        <v>28</v>
      </c>
      <c r="D714" s="39" t="s">
        <v>730</v>
      </c>
      <c r="E714" s="39" t="s">
        <v>356</v>
      </c>
      <c r="F714" s="39"/>
      <c r="G714" s="41" t="s">
        <v>376</v>
      </c>
      <c r="H714" s="42" t="n">
        <v>4.6154</v>
      </c>
      <c r="I714" s="43" t="n">
        <v>3.69</v>
      </c>
      <c r="J714" s="43" t="n">
        <v>17.03</v>
      </c>
    </row>
    <row r="715" customFormat="false" ht="24" hidden="false" customHeight="true" outlineLevel="0" collapsed="false">
      <c r="A715" s="39" t="s">
        <v>342</v>
      </c>
      <c r="B715" s="40" t="s">
        <v>731</v>
      </c>
      <c r="C715" s="39" t="s">
        <v>28</v>
      </c>
      <c r="D715" s="39" t="s">
        <v>732</v>
      </c>
      <c r="E715" s="39" t="s">
        <v>356</v>
      </c>
      <c r="F715" s="39"/>
      <c r="G715" s="41" t="s">
        <v>30</v>
      </c>
      <c r="H715" s="42" t="n">
        <v>1.3513</v>
      </c>
      <c r="I715" s="43" t="n">
        <v>8.06</v>
      </c>
      <c r="J715" s="43" t="n">
        <v>10.89</v>
      </c>
    </row>
    <row r="716" customFormat="false" ht="18" hidden="false" customHeight="false" outlineLevel="0" collapsed="false">
      <c r="A716" s="34"/>
      <c r="B716" s="34"/>
      <c r="C716" s="34"/>
      <c r="D716" s="34"/>
      <c r="E716" s="35" t="s">
        <v>323</v>
      </c>
      <c r="F716" s="36" t="n">
        <v>11.1198958236443</v>
      </c>
      <c r="G716" s="35" t="s">
        <v>324</v>
      </c>
      <c r="H716" s="36" t="n">
        <v>12.79</v>
      </c>
      <c r="I716" s="35" t="s">
        <v>325</v>
      </c>
      <c r="J716" s="36" t="n">
        <v>23.91</v>
      </c>
    </row>
    <row r="717" customFormat="false" ht="18" hidden="false" customHeight="true" outlineLevel="0" collapsed="false">
      <c r="A717" s="34"/>
      <c r="B717" s="34"/>
      <c r="C717" s="34"/>
      <c r="D717" s="34"/>
      <c r="E717" s="35" t="s">
        <v>326</v>
      </c>
      <c r="F717" s="36" t="n">
        <v>13.25</v>
      </c>
      <c r="G717" s="34"/>
      <c r="H717" s="37" t="s">
        <v>327</v>
      </c>
      <c r="I717" s="37"/>
      <c r="J717" s="36" t="n">
        <v>74.65</v>
      </c>
    </row>
    <row r="718" customFormat="false" ht="1" hidden="false" customHeight="true" outlineLevel="0" collapsed="false">
      <c r="A718" s="38"/>
      <c r="B718" s="38"/>
      <c r="C718" s="38"/>
      <c r="D718" s="38"/>
      <c r="E718" s="38"/>
      <c r="F718" s="38"/>
      <c r="G718" s="38"/>
      <c r="H718" s="38"/>
      <c r="I718" s="38"/>
      <c r="J718" s="38"/>
    </row>
    <row r="719" customFormat="false" ht="18" hidden="false" customHeight="true" outlineLevel="0" collapsed="false">
      <c r="A719" s="10" t="s">
        <v>286</v>
      </c>
      <c r="B719" s="11" t="s">
        <v>9</v>
      </c>
      <c r="C719" s="10" t="s">
        <v>10</v>
      </c>
      <c r="D719" s="10" t="s">
        <v>11</v>
      </c>
      <c r="E719" s="10" t="s">
        <v>310</v>
      </c>
      <c r="F719" s="10"/>
      <c r="G719" s="12" t="s">
        <v>12</v>
      </c>
      <c r="H719" s="11" t="s">
        <v>13</v>
      </c>
      <c r="I719" s="11" t="s">
        <v>14</v>
      </c>
      <c r="J719" s="11" t="s">
        <v>16</v>
      </c>
    </row>
    <row r="720" customFormat="false" ht="26" hidden="false" customHeight="true" outlineLevel="0" collapsed="false">
      <c r="A720" s="16" t="s">
        <v>311</v>
      </c>
      <c r="B720" s="17" t="s">
        <v>287</v>
      </c>
      <c r="C720" s="16" t="s">
        <v>28</v>
      </c>
      <c r="D720" s="16" t="s">
        <v>288</v>
      </c>
      <c r="E720" s="16" t="s">
        <v>421</v>
      </c>
      <c r="F720" s="16"/>
      <c r="G720" s="18" t="s">
        <v>103</v>
      </c>
      <c r="H720" s="28" t="n">
        <v>1</v>
      </c>
      <c r="I720" s="20" t="n">
        <v>49.04</v>
      </c>
      <c r="J720" s="20" t="n">
        <v>49.04</v>
      </c>
    </row>
    <row r="721" customFormat="false" ht="24" hidden="false" customHeight="true" outlineLevel="0" collapsed="false">
      <c r="A721" s="29" t="s">
        <v>313</v>
      </c>
      <c r="B721" s="30" t="s">
        <v>352</v>
      </c>
      <c r="C721" s="29" t="s">
        <v>28</v>
      </c>
      <c r="D721" s="29" t="s">
        <v>353</v>
      </c>
      <c r="E721" s="29" t="s">
        <v>316</v>
      </c>
      <c r="F721" s="29"/>
      <c r="G721" s="31" t="s">
        <v>338</v>
      </c>
      <c r="H721" s="32" t="n">
        <v>1.1655</v>
      </c>
      <c r="I721" s="33" t="n">
        <v>28.88</v>
      </c>
      <c r="J721" s="33" t="n">
        <v>33.65</v>
      </c>
    </row>
    <row r="722" customFormat="false" ht="24" hidden="false" customHeight="true" outlineLevel="0" collapsed="false">
      <c r="A722" s="29" t="s">
        <v>313</v>
      </c>
      <c r="B722" s="30" t="s">
        <v>339</v>
      </c>
      <c r="C722" s="29" t="s">
        <v>28</v>
      </c>
      <c r="D722" s="29" t="s">
        <v>340</v>
      </c>
      <c r="E722" s="29" t="s">
        <v>316</v>
      </c>
      <c r="F722" s="29"/>
      <c r="G722" s="31" t="s">
        <v>338</v>
      </c>
      <c r="H722" s="32" t="n">
        <v>0.2359</v>
      </c>
      <c r="I722" s="33" t="n">
        <v>22.1</v>
      </c>
      <c r="J722" s="33" t="n">
        <v>5.21</v>
      </c>
    </row>
    <row r="723" customFormat="false" ht="26" hidden="false" customHeight="true" outlineLevel="0" collapsed="false">
      <c r="A723" s="39" t="s">
        <v>342</v>
      </c>
      <c r="B723" s="40" t="s">
        <v>733</v>
      </c>
      <c r="C723" s="39" t="s">
        <v>28</v>
      </c>
      <c r="D723" s="39" t="s">
        <v>734</v>
      </c>
      <c r="E723" s="39" t="s">
        <v>356</v>
      </c>
      <c r="F723" s="39"/>
      <c r="G723" s="41" t="s">
        <v>652</v>
      </c>
      <c r="H723" s="42" t="n">
        <v>0.054</v>
      </c>
      <c r="I723" s="43" t="n">
        <v>175.58</v>
      </c>
      <c r="J723" s="43" t="n">
        <v>9.48</v>
      </c>
    </row>
    <row r="724" customFormat="false" ht="26" hidden="false" customHeight="true" outlineLevel="0" collapsed="false">
      <c r="A724" s="39" t="s">
        <v>342</v>
      </c>
      <c r="B724" s="40" t="s">
        <v>735</v>
      </c>
      <c r="C724" s="39" t="s">
        <v>28</v>
      </c>
      <c r="D724" s="39" t="s">
        <v>736</v>
      </c>
      <c r="E724" s="39" t="s">
        <v>356</v>
      </c>
      <c r="F724" s="39"/>
      <c r="G724" s="41" t="s">
        <v>103</v>
      </c>
      <c r="H724" s="42" t="n">
        <v>1</v>
      </c>
      <c r="I724" s="43" t="n">
        <v>0.7</v>
      </c>
      <c r="J724" s="43" t="n">
        <v>0.7</v>
      </c>
    </row>
    <row r="725" customFormat="false" ht="18" hidden="false" customHeight="false" outlineLevel="0" collapsed="false">
      <c r="A725" s="34"/>
      <c r="B725" s="34"/>
      <c r="C725" s="34"/>
      <c r="D725" s="34"/>
      <c r="E725" s="35" t="s">
        <v>323</v>
      </c>
      <c r="F725" s="36" t="n">
        <v>12.9197283973584</v>
      </c>
      <c r="G725" s="35" t="s">
        <v>324</v>
      </c>
      <c r="H725" s="36" t="n">
        <v>14.86</v>
      </c>
      <c r="I725" s="35" t="s">
        <v>325</v>
      </c>
      <c r="J725" s="36" t="n">
        <v>27.78</v>
      </c>
    </row>
    <row r="726" customFormat="false" ht="18" hidden="false" customHeight="true" outlineLevel="0" collapsed="false">
      <c r="A726" s="34"/>
      <c r="B726" s="34"/>
      <c r="C726" s="34"/>
      <c r="D726" s="34"/>
      <c r="E726" s="35" t="s">
        <v>326</v>
      </c>
      <c r="F726" s="36" t="n">
        <v>10.58</v>
      </c>
      <c r="G726" s="34"/>
      <c r="H726" s="37" t="s">
        <v>327</v>
      </c>
      <c r="I726" s="37"/>
      <c r="J726" s="36" t="n">
        <v>59.62</v>
      </c>
    </row>
    <row r="727" customFormat="false" ht="1" hidden="false" customHeight="true" outlineLevel="0" collapsed="false">
      <c r="A727" s="38"/>
      <c r="B727" s="38"/>
      <c r="C727" s="38"/>
      <c r="D727" s="38"/>
      <c r="E727" s="38"/>
      <c r="F727" s="38"/>
      <c r="G727" s="38"/>
      <c r="H727" s="38"/>
      <c r="I727" s="38"/>
      <c r="J727" s="38"/>
    </row>
    <row r="728" customFormat="false" ht="18" hidden="false" customHeight="true" outlineLevel="0" collapsed="false">
      <c r="A728" s="10" t="s">
        <v>289</v>
      </c>
      <c r="B728" s="11" t="s">
        <v>9</v>
      </c>
      <c r="C728" s="10" t="s">
        <v>10</v>
      </c>
      <c r="D728" s="10" t="s">
        <v>11</v>
      </c>
      <c r="E728" s="10" t="s">
        <v>310</v>
      </c>
      <c r="F728" s="10"/>
      <c r="G728" s="12" t="s">
        <v>12</v>
      </c>
      <c r="H728" s="11" t="s">
        <v>13</v>
      </c>
      <c r="I728" s="11" t="s">
        <v>14</v>
      </c>
      <c r="J728" s="11" t="s">
        <v>16</v>
      </c>
    </row>
    <row r="729" customFormat="false" ht="24" hidden="false" customHeight="true" outlineLevel="0" collapsed="false">
      <c r="A729" s="16" t="s">
        <v>311</v>
      </c>
      <c r="B729" s="17" t="s">
        <v>290</v>
      </c>
      <c r="C729" s="16" t="s">
        <v>33</v>
      </c>
      <c r="D729" s="16" t="s">
        <v>291</v>
      </c>
      <c r="E729" s="16" t="s">
        <v>737</v>
      </c>
      <c r="F729" s="16"/>
      <c r="G729" s="18" t="s">
        <v>103</v>
      </c>
      <c r="H729" s="28" t="n">
        <v>1</v>
      </c>
      <c r="I729" s="20" t="n">
        <v>108.46</v>
      </c>
      <c r="J729" s="20" t="n">
        <v>108.46</v>
      </c>
    </row>
    <row r="730" customFormat="false" ht="24" hidden="false" customHeight="true" outlineLevel="0" collapsed="false">
      <c r="A730" s="39" t="s">
        <v>342</v>
      </c>
      <c r="B730" s="40" t="s">
        <v>738</v>
      </c>
      <c r="C730" s="39" t="s">
        <v>33</v>
      </c>
      <c r="D730" s="39" t="s">
        <v>739</v>
      </c>
      <c r="E730" s="39" t="s">
        <v>345</v>
      </c>
      <c r="F730" s="39"/>
      <c r="G730" s="41" t="s">
        <v>338</v>
      </c>
      <c r="H730" s="42" t="n">
        <v>0.1</v>
      </c>
      <c r="I730" s="43" t="n">
        <v>21.1</v>
      </c>
      <c r="J730" s="43" t="n">
        <v>2.11</v>
      </c>
    </row>
    <row r="731" customFormat="false" ht="24" hidden="false" customHeight="true" outlineLevel="0" collapsed="false">
      <c r="A731" s="39" t="s">
        <v>342</v>
      </c>
      <c r="B731" s="40" t="s">
        <v>740</v>
      </c>
      <c r="C731" s="39" t="s">
        <v>33</v>
      </c>
      <c r="D731" s="39" t="s">
        <v>741</v>
      </c>
      <c r="E731" s="39" t="s">
        <v>356</v>
      </c>
      <c r="F731" s="39"/>
      <c r="G731" s="41" t="s">
        <v>85</v>
      </c>
      <c r="H731" s="42" t="n">
        <v>3</v>
      </c>
      <c r="I731" s="43" t="n">
        <v>2.29</v>
      </c>
      <c r="J731" s="43" t="n">
        <v>6.87</v>
      </c>
    </row>
    <row r="732" customFormat="false" ht="24" hidden="false" customHeight="true" outlineLevel="0" collapsed="false">
      <c r="A732" s="39" t="s">
        <v>342</v>
      </c>
      <c r="B732" s="40" t="s">
        <v>742</v>
      </c>
      <c r="C732" s="39" t="s">
        <v>33</v>
      </c>
      <c r="D732" s="39" t="s">
        <v>743</v>
      </c>
      <c r="E732" s="39" t="s">
        <v>356</v>
      </c>
      <c r="F732" s="39"/>
      <c r="G732" s="41" t="s">
        <v>85</v>
      </c>
      <c r="H732" s="42" t="n">
        <v>2</v>
      </c>
      <c r="I732" s="43" t="n">
        <v>48.4</v>
      </c>
      <c r="J732" s="43" t="n">
        <v>96.8</v>
      </c>
    </row>
    <row r="733" customFormat="false" ht="24" hidden="false" customHeight="true" outlineLevel="0" collapsed="false">
      <c r="A733" s="39" t="s">
        <v>342</v>
      </c>
      <c r="B733" s="40" t="s">
        <v>744</v>
      </c>
      <c r="C733" s="39" t="s">
        <v>33</v>
      </c>
      <c r="D733" s="39" t="s">
        <v>745</v>
      </c>
      <c r="E733" s="39" t="s">
        <v>345</v>
      </c>
      <c r="F733" s="39"/>
      <c r="G733" s="41" t="s">
        <v>338</v>
      </c>
      <c r="H733" s="42" t="n">
        <v>0.1</v>
      </c>
      <c r="I733" s="43" t="n">
        <v>26.86</v>
      </c>
      <c r="J733" s="43" t="n">
        <v>2.68</v>
      </c>
    </row>
    <row r="734" customFormat="false" ht="18" hidden="false" customHeight="false" outlineLevel="0" collapsed="false">
      <c r="A734" s="34"/>
      <c r="B734" s="34"/>
      <c r="C734" s="34"/>
      <c r="D734" s="34"/>
      <c r="E734" s="35" t="s">
        <v>323</v>
      </c>
      <c r="F734" s="36" t="n">
        <v>2.2276997</v>
      </c>
      <c r="G734" s="35" t="s">
        <v>324</v>
      </c>
      <c r="H734" s="36" t="n">
        <v>2.56</v>
      </c>
      <c r="I734" s="35" t="s">
        <v>325</v>
      </c>
      <c r="J734" s="36" t="n">
        <v>4.79</v>
      </c>
    </row>
    <row r="735" customFormat="false" ht="18" hidden="false" customHeight="true" outlineLevel="0" collapsed="false">
      <c r="A735" s="34"/>
      <c r="B735" s="34"/>
      <c r="C735" s="34"/>
      <c r="D735" s="34"/>
      <c r="E735" s="35" t="s">
        <v>326</v>
      </c>
      <c r="F735" s="36" t="n">
        <v>23.4</v>
      </c>
      <c r="G735" s="34"/>
      <c r="H735" s="37" t="s">
        <v>327</v>
      </c>
      <c r="I735" s="37"/>
      <c r="J735" s="36" t="n">
        <v>131.86</v>
      </c>
    </row>
    <row r="736" customFormat="false" ht="1" hidden="false" customHeight="true" outlineLevel="0" collapsed="false">
      <c r="A736" s="38"/>
      <c r="B736" s="38"/>
      <c r="C736" s="38"/>
      <c r="D736" s="38"/>
      <c r="E736" s="38"/>
      <c r="F736" s="38"/>
      <c r="G736" s="38"/>
      <c r="H736" s="38"/>
      <c r="I736" s="38"/>
      <c r="J736" s="38"/>
    </row>
    <row r="737" customFormat="false" ht="18" hidden="false" customHeight="true" outlineLevel="0" collapsed="false">
      <c r="A737" s="10" t="s">
        <v>292</v>
      </c>
      <c r="B737" s="11" t="s">
        <v>9</v>
      </c>
      <c r="C737" s="10" t="s">
        <v>10</v>
      </c>
      <c r="D737" s="10" t="s">
        <v>11</v>
      </c>
      <c r="E737" s="10" t="s">
        <v>310</v>
      </c>
      <c r="F737" s="10"/>
      <c r="G737" s="12" t="s">
        <v>12</v>
      </c>
      <c r="H737" s="11" t="s">
        <v>13</v>
      </c>
      <c r="I737" s="11" t="s">
        <v>14</v>
      </c>
      <c r="J737" s="11" t="s">
        <v>16</v>
      </c>
    </row>
    <row r="738" customFormat="false" ht="52" hidden="false" customHeight="true" outlineLevel="0" collapsed="false">
      <c r="A738" s="16" t="s">
        <v>311</v>
      </c>
      <c r="B738" s="17" t="s">
        <v>293</v>
      </c>
      <c r="C738" s="16" t="s">
        <v>28</v>
      </c>
      <c r="D738" s="16" t="s">
        <v>294</v>
      </c>
      <c r="E738" s="16" t="s">
        <v>645</v>
      </c>
      <c r="F738" s="16"/>
      <c r="G738" s="18" t="s">
        <v>30</v>
      </c>
      <c r="H738" s="28" t="n">
        <v>1</v>
      </c>
      <c r="I738" s="20" t="n">
        <v>25.28</v>
      </c>
      <c r="J738" s="20" t="n">
        <v>25.28</v>
      </c>
    </row>
    <row r="739" customFormat="false" ht="24" hidden="false" customHeight="true" outlineLevel="0" collapsed="false">
      <c r="A739" s="29" t="s">
        <v>313</v>
      </c>
      <c r="B739" s="30" t="s">
        <v>646</v>
      </c>
      <c r="C739" s="29" t="s">
        <v>28</v>
      </c>
      <c r="D739" s="29" t="s">
        <v>647</v>
      </c>
      <c r="E739" s="29" t="s">
        <v>316</v>
      </c>
      <c r="F739" s="29"/>
      <c r="G739" s="31" t="s">
        <v>338</v>
      </c>
      <c r="H739" s="32" t="n">
        <v>0.5266</v>
      </c>
      <c r="I739" s="33" t="n">
        <v>30.37</v>
      </c>
      <c r="J739" s="33" t="n">
        <v>15.99</v>
      </c>
    </row>
    <row r="740" customFormat="false" ht="24" hidden="false" customHeight="true" outlineLevel="0" collapsed="false">
      <c r="A740" s="39" t="s">
        <v>342</v>
      </c>
      <c r="B740" s="40" t="s">
        <v>659</v>
      </c>
      <c r="C740" s="39" t="s">
        <v>28</v>
      </c>
      <c r="D740" s="39" t="s">
        <v>660</v>
      </c>
      <c r="E740" s="39" t="s">
        <v>356</v>
      </c>
      <c r="F740" s="39"/>
      <c r="G740" s="41" t="s">
        <v>652</v>
      </c>
      <c r="H740" s="42" t="n">
        <v>0.0619</v>
      </c>
      <c r="I740" s="43" t="n">
        <v>20</v>
      </c>
      <c r="J740" s="43" t="n">
        <v>1.23</v>
      </c>
    </row>
    <row r="741" customFormat="false" ht="24" hidden="false" customHeight="true" outlineLevel="0" collapsed="false">
      <c r="A741" s="39" t="s">
        <v>342</v>
      </c>
      <c r="B741" s="40" t="s">
        <v>746</v>
      </c>
      <c r="C741" s="39" t="s">
        <v>28</v>
      </c>
      <c r="D741" s="39" t="s">
        <v>747</v>
      </c>
      <c r="E741" s="39" t="s">
        <v>356</v>
      </c>
      <c r="F741" s="39"/>
      <c r="G741" s="41" t="s">
        <v>652</v>
      </c>
      <c r="H741" s="42" t="n">
        <v>0.207</v>
      </c>
      <c r="I741" s="43" t="n">
        <v>38.95</v>
      </c>
      <c r="J741" s="43" t="n">
        <v>8.06</v>
      </c>
    </row>
    <row r="742" customFormat="false" ht="18" hidden="false" customHeight="false" outlineLevel="0" collapsed="false">
      <c r="A742" s="34"/>
      <c r="B742" s="34"/>
      <c r="C742" s="34"/>
      <c r="D742" s="34"/>
      <c r="E742" s="35" t="s">
        <v>323</v>
      </c>
      <c r="F742" s="36" t="n">
        <v>5.09254953027625</v>
      </c>
      <c r="G742" s="35" t="s">
        <v>324</v>
      </c>
      <c r="H742" s="36" t="n">
        <v>5.86</v>
      </c>
      <c r="I742" s="35" t="s">
        <v>325</v>
      </c>
      <c r="J742" s="36" t="n">
        <v>10.95</v>
      </c>
    </row>
    <row r="743" customFormat="false" ht="18" hidden="false" customHeight="true" outlineLevel="0" collapsed="false">
      <c r="A743" s="34"/>
      <c r="B743" s="34"/>
      <c r="C743" s="34"/>
      <c r="D743" s="34"/>
      <c r="E743" s="35" t="s">
        <v>326</v>
      </c>
      <c r="F743" s="36" t="n">
        <v>5.45</v>
      </c>
      <c r="G743" s="34"/>
      <c r="H743" s="37" t="s">
        <v>327</v>
      </c>
      <c r="I743" s="37"/>
      <c r="J743" s="36" t="n">
        <v>30.73</v>
      </c>
    </row>
    <row r="744" customFormat="false" ht="1" hidden="false" customHeight="true" outlineLevel="0" collapsed="false">
      <c r="A744" s="38"/>
      <c r="B744" s="38"/>
      <c r="C744" s="38"/>
      <c r="D744" s="38"/>
      <c r="E744" s="38"/>
      <c r="F744" s="38"/>
      <c r="G744" s="38"/>
      <c r="H744" s="38"/>
      <c r="I744" s="38"/>
      <c r="J744" s="38"/>
    </row>
    <row r="745" customFormat="false" ht="18" hidden="false" customHeight="true" outlineLevel="0" collapsed="false">
      <c r="A745" s="10" t="s">
        <v>295</v>
      </c>
      <c r="B745" s="11" t="s">
        <v>9</v>
      </c>
      <c r="C745" s="10" t="s">
        <v>10</v>
      </c>
      <c r="D745" s="10" t="s">
        <v>11</v>
      </c>
      <c r="E745" s="10" t="s">
        <v>310</v>
      </c>
      <c r="F745" s="10"/>
      <c r="G745" s="12" t="s">
        <v>12</v>
      </c>
      <c r="H745" s="11" t="s">
        <v>13</v>
      </c>
      <c r="I745" s="11" t="s">
        <v>14</v>
      </c>
      <c r="J745" s="11" t="s">
        <v>16</v>
      </c>
    </row>
    <row r="746" customFormat="false" ht="26" hidden="false" customHeight="true" outlineLevel="0" collapsed="false">
      <c r="A746" s="16" t="s">
        <v>311</v>
      </c>
      <c r="B746" s="17" t="s">
        <v>296</v>
      </c>
      <c r="C746" s="16" t="s">
        <v>28</v>
      </c>
      <c r="D746" s="16" t="s">
        <v>297</v>
      </c>
      <c r="E746" s="16" t="s">
        <v>645</v>
      </c>
      <c r="F746" s="16"/>
      <c r="G746" s="18" t="s">
        <v>30</v>
      </c>
      <c r="H746" s="28" t="n">
        <v>1</v>
      </c>
      <c r="I746" s="20" t="n">
        <v>9.68</v>
      </c>
      <c r="J746" s="20" t="n">
        <v>9.68</v>
      </c>
    </row>
    <row r="747" customFormat="false" ht="24" hidden="false" customHeight="true" outlineLevel="0" collapsed="false">
      <c r="A747" s="29" t="s">
        <v>313</v>
      </c>
      <c r="B747" s="30" t="s">
        <v>646</v>
      </c>
      <c r="C747" s="29" t="s">
        <v>28</v>
      </c>
      <c r="D747" s="29" t="s">
        <v>647</v>
      </c>
      <c r="E747" s="29" t="s">
        <v>316</v>
      </c>
      <c r="F747" s="29"/>
      <c r="G747" s="31" t="s">
        <v>338</v>
      </c>
      <c r="H747" s="32" t="n">
        <v>0.2986</v>
      </c>
      <c r="I747" s="33" t="n">
        <v>30.37</v>
      </c>
      <c r="J747" s="33" t="n">
        <v>9.06</v>
      </c>
    </row>
    <row r="748" customFormat="false" ht="24" hidden="false" customHeight="true" outlineLevel="0" collapsed="false">
      <c r="A748" s="39" t="s">
        <v>342</v>
      </c>
      <c r="B748" s="40" t="s">
        <v>748</v>
      </c>
      <c r="C748" s="39" t="s">
        <v>28</v>
      </c>
      <c r="D748" s="39" t="s">
        <v>749</v>
      </c>
      <c r="E748" s="39" t="s">
        <v>356</v>
      </c>
      <c r="F748" s="39"/>
      <c r="G748" s="41" t="s">
        <v>85</v>
      </c>
      <c r="H748" s="42" t="n">
        <v>0.3</v>
      </c>
      <c r="I748" s="43" t="n">
        <v>2.08</v>
      </c>
      <c r="J748" s="43" t="n">
        <v>0.62</v>
      </c>
    </row>
    <row r="749" customFormat="false" ht="18" hidden="false" customHeight="false" outlineLevel="0" collapsed="false">
      <c r="A749" s="34"/>
      <c r="B749" s="34"/>
      <c r="C749" s="34"/>
      <c r="D749" s="34"/>
      <c r="E749" s="35" t="s">
        <v>323</v>
      </c>
      <c r="F749" s="36" t="n">
        <v>2.88810343223886</v>
      </c>
      <c r="G749" s="35" t="s">
        <v>324</v>
      </c>
      <c r="H749" s="36" t="n">
        <v>3.32</v>
      </c>
      <c r="I749" s="35" t="s">
        <v>325</v>
      </c>
      <c r="J749" s="36" t="n">
        <v>6.21</v>
      </c>
    </row>
    <row r="750" customFormat="false" ht="18" hidden="false" customHeight="true" outlineLevel="0" collapsed="false">
      <c r="A750" s="34"/>
      <c r="B750" s="34"/>
      <c r="C750" s="34"/>
      <c r="D750" s="34"/>
      <c r="E750" s="35" t="s">
        <v>326</v>
      </c>
      <c r="F750" s="36" t="n">
        <v>2.08</v>
      </c>
      <c r="G750" s="34"/>
      <c r="H750" s="37" t="s">
        <v>327</v>
      </c>
      <c r="I750" s="37"/>
      <c r="J750" s="36" t="n">
        <v>11.76</v>
      </c>
    </row>
    <row r="751" customFormat="false" ht="1" hidden="false" customHeight="true" outlineLevel="0" collapsed="false">
      <c r="A751" s="38"/>
      <c r="B751" s="38"/>
      <c r="C751" s="38"/>
      <c r="D751" s="38"/>
      <c r="E751" s="38"/>
      <c r="F751" s="38"/>
      <c r="G751" s="38"/>
      <c r="H751" s="38"/>
      <c r="I751" s="38"/>
      <c r="J751" s="38"/>
    </row>
    <row r="752" customFormat="false" ht="18" hidden="false" customHeight="true" outlineLevel="0" collapsed="false">
      <c r="A752" s="10" t="s">
        <v>300</v>
      </c>
      <c r="B752" s="11" t="s">
        <v>9</v>
      </c>
      <c r="C752" s="10" t="s">
        <v>10</v>
      </c>
      <c r="D752" s="10" t="s">
        <v>11</v>
      </c>
      <c r="E752" s="10" t="s">
        <v>310</v>
      </c>
      <c r="F752" s="10"/>
      <c r="G752" s="12" t="s">
        <v>12</v>
      </c>
      <c r="H752" s="11" t="s">
        <v>13</v>
      </c>
      <c r="I752" s="11" t="s">
        <v>14</v>
      </c>
      <c r="J752" s="11" t="s">
        <v>16</v>
      </c>
    </row>
    <row r="753" customFormat="false" ht="24" hidden="false" customHeight="true" outlineLevel="0" collapsed="false">
      <c r="A753" s="16" t="s">
        <v>311</v>
      </c>
      <c r="B753" s="17" t="s">
        <v>301</v>
      </c>
      <c r="C753" s="16" t="s">
        <v>33</v>
      </c>
      <c r="D753" s="16" t="s">
        <v>302</v>
      </c>
      <c r="E753" s="16" t="s">
        <v>750</v>
      </c>
      <c r="F753" s="16"/>
      <c r="G753" s="18" t="s">
        <v>30</v>
      </c>
      <c r="H753" s="28" t="n">
        <v>1</v>
      </c>
      <c r="I753" s="20" t="n">
        <v>14.18</v>
      </c>
      <c r="J753" s="20" t="n">
        <v>14.18</v>
      </c>
    </row>
    <row r="754" customFormat="false" ht="24" hidden="false" customHeight="true" outlineLevel="0" collapsed="false">
      <c r="A754" s="39" t="s">
        <v>342</v>
      </c>
      <c r="B754" s="40" t="s">
        <v>346</v>
      </c>
      <c r="C754" s="39" t="s">
        <v>33</v>
      </c>
      <c r="D754" s="39" t="s">
        <v>347</v>
      </c>
      <c r="E754" s="39" t="s">
        <v>345</v>
      </c>
      <c r="F754" s="39"/>
      <c r="G754" s="41" t="s">
        <v>338</v>
      </c>
      <c r="H754" s="42" t="n">
        <v>0.7</v>
      </c>
      <c r="I754" s="43" t="n">
        <v>20.26</v>
      </c>
      <c r="J754" s="43" t="n">
        <v>14.18</v>
      </c>
    </row>
    <row r="755" customFormat="false" ht="18" hidden="false" customHeight="false" outlineLevel="0" collapsed="false">
      <c r="A755" s="34"/>
      <c r="B755" s="34"/>
      <c r="C755" s="34"/>
      <c r="D755" s="34"/>
      <c r="E755" s="35" t="s">
        <v>323</v>
      </c>
      <c r="F755" s="36" t="n">
        <v>6.5947354</v>
      </c>
      <c r="G755" s="35" t="s">
        <v>324</v>
      </c>
      <c r="H755" s="36" t="n">
        <v>7.59</v>
      </c>
      <c r="I755" s="35" t="s">
        <v>325</v>
      </c>
      <c r="J755" s="36" t="n">
        <v>14.18</v>
      </c>
    </row>
    <row r="756" customFormat="false" ht="18" hidden="false" customHeight="true" outlineLevel="0" collapsed="false">
      <c r="A756" s="34"/>
      <c r="B756" s="34"/>
      <c r="C756" s="34"/>
      <c r="D756" s="34"/>
      <c r="E756" s="35" t="s">
        <v>326</v>
      </c>
      <c r="F756" s="36" t="n">
        <v>3.06</v>
      </c>
      <c r="G756" s="34"/>
      <c r="H756" s="37" t="s">
        <v>327</v>
      </c>
      <c r="I756" s="37"/>
      <c r="J756" s="36" t="n">
        <v>17.24</v>
      </c>
    </row>
    <row r="757" customFormat="false" ht="1" hidden="false" customHeight="true" outlineLevel="0" collapsed="false">
      <c r="A757" s="38"/>
      <c r="B757" s="38"/>
      <c r="C757" s="38"/>
      <c r="D757" s="38"/>
      <c r="E757" s="38"/>
      <c r="F757" s="38"/>
      <c r="G757" s="38"/>
      <c r="H757" s="38"/>
      <c r="I757" s="38"/>
      <c r="J757" s="38"/>
    </row>
    <row r="758" customFormat="false" ht="50" hidden="false" customHeight="true" outlineLevel="0" collapsed="false">
      <c r="A758" s="9" t="s">
        <v>751</v>
      </c>
      <c r="B758" s="9"/>
      <c r="C758" s="9"/>
      <c r="D758" s="9"/>
      <c r="E758" s="9"/>
      <c r="F758" s="9"/>
      <c r="G758" s="9"/>
      <c r="H758" s="9"/>
      <c r="I758" s="9"/>
      <c r="J758" s="9"/>
    </row>
    <row r="759" customFormat="false" ht="18" hidden="false" customHeight="true" outlineLevel="0" collapsed="false">
      <c r="A759" s="10"/>
      <c r="B759" s="11" t="s">
        <v>9</v>
      </c>
      <c r="C759" s="10" t="s">
        <v>10</v>
      </c>
      <c r="D759" s="10" t="s">
        <v>11</v>
      </c>
      <c r="E759" s="10" t="s">
        <v>310</v>
      </c>
      <c r="F759" s="10"/>
      <c r="G759" s="12" t="s">
        <v>12</v>
      </c>
      <c r="H759" s="11" t="s">
        <v>13</v>
      </c>
      <c r="I759" s="11" t="s">
        <v>14</v>
      </c>
      <c r="J759" s="11" t="s">
        <v>16</v>
      </c>
    </row>
    <row r="760" customFormat="false" ht="52" hidden="false" customHeight="true" outlineLevel="0" collapsed="false">
      <c r="A760" s="16" t="s">
        <v>311</v>
      </c>
      <c r="B760" s="17" t="s">
        <v>492</v>
      </c>
      <c r="C760" s="16" t="s">
        <v>28</v>
      </c>
      <c r="D760" s="16" t="s">
        <v>493</v>
      </c>
      <c r="E760" s="16" t="s">
        <v>483</v>
      </c>
      <c r="F760" s="16"/>
      <c r="G760" s="18" t="s">
        <v>85</v>
      </c>
      <c r="H760" s="28" t="n">
        <v>1</v>
      </c>
      <c r="I760" s="20" t="n">
        <v>7.99</v>
      </c>
      <c r="J760" s="20" t="n">
        <v>7.99</v>
      </c>
    </row>
    <row r="761" customFormat="false" ht="26" hidden="false" customHeight="true" outlineLevel="0" collapsed="false">
      <c r="A761" s="29" t="s">
        <v>313</v>
      </c>
      <c r="B761" s="30" t="s">
        <v>484</v>
      </c>
      <c r="C761" s="29" t="s">
        <v>28</v>
      </c>
      <c r="D761" s="29" t="s">
        <v>485</v>
      </c>
      <c r="E761" s="29" t="s">
        <v>316</v>
      </c>
      <c r="F761" s="29"/>
      <c r="G761" s="31" t="s">
        <v>338</v>
      </c>
      <c r="H761" s="32" t="n">
        <v>0.0994</v>
      </c>
      <c r="I761" s="33" t="n">
        <v>22.64</v>
      </c>
      <c r="J761" s="33" t="n">
        <v>2.25</v>
      </c>
    </row>
    <row r="762" customFormat="false" ht="26" hidden="false" customHeight="true" outlineLevel="0" collapsed="false">
      <c r="A762" s="29" t="s">
        <v>313</v>
      </c>
      <c r="B762" s="30" t="s">
        <v>486</v>
      </c>
      <c r="C762" s="29" t="s">
        <v>28</v>
      </c>
      <c r="D762" s="29" t="s">
        <v>487</v>
      </c>
      <c r="E762" s="29" t="s">
        <v>316</v>
      </c>
      <c r="F762" s="29"/>
      <c r="G762" s="31" t="s">
        <v>338</v>
      </c>
      <c r="H762" s="32" t="n">
        <v>0.0994</v>
      </c>
      <c r="I762" s="33" t="n">
        <v>28.12</v>
      </c>
      <c r="J762" s="33" t="n">
        <v>2.79</v>
      </c>
    </row>
    <row r="763" customFormat="false" ht="26" hidden="false" customHeight="true" outlineLevel="0" collapsed="false">
      <c r="A763" s="39" t="s">
        <v>342</v>
      </c>
      <c r="B763" s="40" t="s">
        <v>752</v>
      </c>
      <c r="C763" s="39" t="s">
        <v>28</v>
      </c>
      <c r="D763" s="39" t="s">
        <v>753</v>
      </c>
      <c r="E763" s="39" t="s">
        <v>356</v>
      </c>
      <c r="F763" s="39"/>
      <c r="G763" s="41" t="s">
        <v>85</v>
      </c>
      <c r="H763" s="42" t="n">
        <v>1</v>
      </c>
      <c r="I763" s="43" t="n">
        <v>1.72</v>
      </c>
      <c r="J763" s="43" t="n">
        <v>1.72</v>
      </c>
    </row>
    <row r="764" customFormat="false" ht="24" hidden="false" customHeight="true" outlineLevel="0" collapsed="false">
      <c r="A764" s="39" t="s">
        <v>342</v>
      </c>
      <c r="B764" s="40" t="s">
        <v>754</v>
      </c>
      <c r="C764" s="39" t="s">
        <v>28</v>
      </c>
      <c r="D764" s="39" t="s">
        <v>755</v>
      </c>
      <c r="E764" s="39" t="s">
        <v>356</v>
      </c>
      <c r="F764" s="39"/>
      <c r="G764" s="41" t="s">
        <v>85</v>
      </c>
      <c r="H764" s="42" t="n">
        <v>0.0082</v>
      </c>
      <c r="I764" s="43" t="n">
        <v>63.09</v>
      </c>
      <c r="J764" s="43" t="n">
        <v>0.51</v>
      </c>
    </row>
    <row r="765" customFormat="false" ht="26" hidden="false" customHeight="true" outlineLevel="0" collapsed="false">
      <c r="A765" s="39" t="s">
        <v>342</v>
      </c>
      <c r="B765" s="40" t="s">
        <v>756</v>
      </c>
      <c r="C765" s="39" t="s">
        <v>28</v>
      </c>
      <c r="D765" s="39" t="s">
        <v>757</v>
      </c>
      <c r="E765" s="39" t="s">
        <v>356</v>
      </c>
      <c r="F765" s="39"/>
      <c r="G765" s="41" t="s">
        <v>85</v>
      </c>
      <c r="H765" s="42" t="n">
        <v>0.0095</v>
      </c>
      <c r="I765" s="43" t="n">
        <v>71.48</v>
      </c>
      <c r="J765" s="43" t="n">
        <v>0.67</v>
      </c>
    </row>
    <row r="766" customFormat="false" ht="24" hidden="false" customHeight="true" outlineLevel="0" collapsed="false">
      <c r="A766" s="39" t="s">
        <v>342</v>
      </c>
      <c r="B766" s="40" t="s">
        <v>758</v>
      </c>
      <c r="C766" s="39" t="s">
        <v>28</v>
      </c>
      <c r="D766" s="39" t="s">
        <v>759</v>
      </c>
      <c r="E766" s="39" t="s">
        <v>356</v>
      </c>
      <c r="F766" s="39"/>
      <c r="G766" s="41" t="s">
        <v>85</v>
      </c>
      <c r="H766" s="42" t="n">
        <v>0.0331</v>
      </c>
      <c r="I766" s="43" t="n">
        <v>1.72</v>
      </c>
      <c r="J766" s="43" t="n">
        <v>0.05</v>
      </c>
    </row>
    <row r="767" customFormat="false" ht="18" hidden="false" customHeight="false" outlineLevel="0" collapsed="false">
      <c r="A767" s="34"/>
      <c r="B767" s="34"/>
      <c r="C767" s="34"/>
      <c r="D767" s="34"/>
      <c r="E767" s="35" t="s">
        <v>323</v>
      </c>
      <c r="F767" s="36" t="n">
        <v>1.67426285926891</v>
      </c>
      <c r="G767" s="35" t="s">
        <v>324</v>
      </c>
      <c r="H767" s="36" t="n">
        <v>1.93</v>
      </c>
      <c r="I767" s="35" t="s">
        <v>325</v>
      </c>
      <c r="J767" s="36" t="n">
        <v>3.6</v>
      </c>
    </row>
    <row r="768" customFormat="false" ht="18" hidden="false" customHeight="true" outlineLevel="0" collapsed="false">
      <c r="A768" s="34"/>
      <c r="B768" s="34"/>
      <c r="C768" s="34"/>
      <c r="D768" s="34"/>
      <c r="E768" s="35" t="s">
        <v>326</v>
      </c>
      <c r="F768" s="36" t="n">
        <v>1.72</v>
      </c>
      <c r="G768" s="34"/>
      <c r="H768" s="37" t="s">
        <v>327</v>
      </c>
      <c r="I768" s="37"/>
      <c r="J768" s="36" t="n">
        <v>9.71</v>
      </c>
    </row>
    <row r="769" customFormat="false" ht="1" hidden="false" customHeight="true" outlineLevel="0" collapsed="false">
      <c r="A769" s="38"/>
      <c r="B769" s="38"/>
      <c r="C769" s="38"/>
      <c r="D769" s="38"/>
      <c r="E769" s="38"/>
      <c r="F769" s="38"/>
      <c r="G769" s="38"/>
      <c r="H769" s="38"/>
      <c r="I769" s="38"/>
      <c r="J769" s="38"/>
    </row>
    <row r="770" customFormat="false" ht="18" hidden="false" customHeight="true" outlineLevel="0" collapsed="false">
      <c r="A770" s="10"/>
      <c r="B770" s="11" t="s">
        <v>9</v>
      </c>
      <c r="C770" s="10" t="s">
        <v>10</v>
      </c>
      <c r="D770" s="10" t="s">
        <v>11</v>
      </c>
      <c r="E770" s="10" t="s">
        <v>310</v>
      </c>
      <c r="F770" s="10"/>
      <c r="G770" s="12" t="s">
        <v>12</v>
      </c>
      <c r="H770" s="11" t="s">
        <v>13</v>
      </c>
      <c r="I770" s="11" t="s">
        <v>14</v>
      </c>
      <c r="J770" s="11" t="s">
        <v>16</v>
      </c>
    </row>
    <row r="771" customFormat="false" ht="52" hidden="false" customHeight="true" outlineLevel="0" collapsed="false">
      <c r="A771" s="16" t="s">
        <v>311</v>
      </c>
      <c r="B771" s="17" t="s">
        <v>504</v>
      </c>
      <c r="C771" s="16" t="s">
        <v>28</v>
      </c>
      <c r="D771" s="16" t="s">
        <v>505</v>
      </c>
      <c r="E771" s="16" t="s">
        <v>483</v>
      </c>
      <c r="F771" s="16"/>
      <c r="G771" s="18" t="s">
        <v>85</v>
      </c>
      <c r="H771" s="28" t="n">
        <v>1</v>
      </c>
      <c r="I771" s="20" t="n">
        <v>10.87</v>
      </c>
      <c r="J771" s="20" t="n">
        <v>10.87</v>
      </c>
    </row>
    <row r="772" customFormat="false" ht="26" hidden="false" customHeight="true" outlineLevel="0" collapsed="false">
      <c r="A772" s="29" t="s">
        <v>313</v>
      </c>
      <c r="B772" s="30" t="s">
        <v>484</v>
      </c>
      <c r="C772" s="29" t="s">
        <v>28</v>
      </c>
      <c r="D772" s="29" t="s">
        <v>485</v>
      </c>
      <c r="E772" s="29" t="s">
        <v>316</v>
      </c>
      <c r="F772" s="29"/>
      <c r="G772" s="31" t="s">
        <v>338</v>
      </c>
      <c r="H772" s="32" t="n">
        <v>0.0659</v>
      </c>
      <c r="I772" s="33" t="n">
        <v>22.64</v>
      </c>
      <c r="J772" s="33" t="n">
        <v>1.49</v>
      </c>
    </row>
    <row r="773" customFormat="false" ht="26" hidden="false" customHeight="true" outlineLevel="0" collapsed="false">
      <c r="A773" s="29" t="s">
        <v>313</v>
      </c>
      <c r="B773" s="30" t="s">
        <v>486</v>
      </c>
      <c r="C773" s="29" t="s">
        <v>28</v>
      </c>
      <c r="D773" s="29" t="s">
        <v>487</v>
      </c>
      <c r="E773" s="29" t="s">
        <v>316</v>
      </c>
      <c r="F773" s="29"/>
      <c r="G773" s="31" t="s">
        <v>338</v>
      </c>
      <c r="H773" s="32" t="n">
        <v>0.0659</v>
      </c>
      <c r="I773" s="33" t="n">
        <v>28.12</v>
      </c>
      <c r="J773" s="33" t="n">
        <v>1.85</v>
      </c>
    </row>
    <row r="774" customFormat="false" ht="26" hidden="false" customHeight="true" outlineLevel="0" collapsed="false">
      <c r="A774" s="39" t="s">
        <v>342</v>
      </c>
      <c r="B774" s="40" t="s">
        <v>760</v>
      </c>
      <c r="C774" s="39" t="s">
        <v>28</v>
      </c>
      <c r="D774" s="39" t="s">
        <v>761</v>
      </c>
      <c r="E774" s="39" t="s">
        <v>356</v>
      </c>
      <c r="F774" s="39"/>
      <c r="G774" s="41" t="s">
        <v>85</v>
      </c>
      <c r="H774" s="42" t="n">
        <v>1</v>
      </c>
      <c r="I774" s="43" t="n">
        <v>5.96</v>
      </c>
      <c r="J774" s="43" t="n">
        <v>5.96</v>
      </c>
    </row>
    <row r="775" customFormat="false" ht="24" hidden="false" customHeight="true" outlineLevel="0" collapsed="false">
      <c r="A775" s="39" t="s">
        <v>342</v>
      </c>
      <c r="B775" s="40" t="s">
        <v>754</v>
      </c>
      <c r="C775" s="39" t="s">
        <v>28</v>
      </c>
      <c r="D775" s="39" t="s">
        <v>755</v>
      </c>
      <c r="E775" s="39" t="s">
        <v>356</v>
      </c>
      <c r="F775" s="39"/>
      <c r="G775" s="41" t="s">
        <v>85</v>
      </c>
      <c r="H775" s="42" t="n">
        <v>0.0106</v>
      </c>
      <c r="I775" s="43" t="n">
        <v>63.09</v>
      </c>
      <c r="J775" s="43" t="n">
        <v>0.66</v>
      </c>
    </row>
    <row r="776" customFormat="false" ht="26" hidden="false" customHeight="true" outlineLevel="0" collapsed="false">
      <c r="A776" s="39" t="s">
        <v>342</v>
      </c>
      <c r="B776" s="40" t="s">
        <v>756</v>
      </c>
      <c r="C776" s="39" t="s">
        <v>28</v>
      </c>
      <c r="D776" s="39" t="s">
        <v>757</v>
      </c>
      <c r="E776" s="39" t="s">
        <v>356</v>
      </c>
      <c r="F776" s="39"/>
      <c r="G776" s="41" t="s">
        <v>85</v>
      </c>
      <c r="H776" s="42" t="n">
        <v>0.0125</v>
      </c>
      <c r="I776" s="43" t="n">
        <v>71.48</v>
      </c>
      <c r="J776" s="43" t="n">
        <v>0.89</v>
      </c>
    </row>
    <row r="777" customFormat="false" ht="24" hidden="false" customHeight="true" outlineLevel="0" collapsed="false">
      <c r="A777" s="39" t="s">
        <v>342</v>
      </c>
      <c r="B777" s="40" t="s">
        <v>758</v>
      </c>
      <c r="C777" s="39" t="s">
        <v>28</v>
      </c>
      <c r="D777" s="39" t="s">
        <v>759</v>
      </c>
      <c r="E777" s="39" t="s">
        <v>356</v>
      </c>
      <c r="F777" s="39"/>
      <c r="G777" s="41" t="s">
        <v>85</v>
      </c>
      <c r="H777" s="42" t="n">
        <v>0.0157</v>
      </c>
      <c r="I777" s="43" t="n">
        <v>1.72</v>
      </c>
      <c r="J777" s="43" t="n">
        <v>0.02</v>
      </c>
    </row>
    <row r="778" customFormat="false" ht="18" hidden="false" customHeight="false" outlineLevel="0" collapsed="false">
      <c r="A778" s="34"/>
      <c r="B778" s="34"/>
      <c r="C778" s="34"/>
      <c r="D778" s="34"/>
      <c r="E778" s="35" t="s">
        <v>323</v>
      </c>
      <c r="F778" s="36" t="n">
        <v>1.10687377918333</v>
      </c>
      <c r="G778" s="35" t="s">
        <v>324</v>
      </c>
      <c r="H778" s="36" t="n">
        <v>1.27</v>
      </c>
      <c r="I778" s="35" t="s">
        <v>325</v>
      </c>
      <c r="J778" s="36" t="n">
        <v>2.38</v>
      </c>
    </row>
    <row r="779" customFormat="false" ht="18" hidden="false" customHeight="true" outlineLevel="0" collapsed="false">
      <c r="A779" s="34"/>
      <c r="B779" s="34"/>
      <c r="C779" s="34"/>
      <c r="D779" s="34"/>
      <c r="E779" s="35" t="s">
        <v>326</v>
      </c>
      <c r="F779" s="36" t="n">
        <v>2.34</v>
      </c>
      <c r="G779" s="34"/>
      <c r="H779" s="37" t="s">
        <v>327</v>
      </c>
      <c r="I779" s="37"/>
      <c r="J779" s="36" t="n">
        <v>13.21</v>
      </c>
    </row>
    <row r="780" customFormat="false" ht="1" hidden="false" customHeight="true" outlineLevel="0" collapsed="false">
      <c r="A780" s="38"/>
      <c r="B780" s="38"/>
      <c r="C780" s="38"/>
      <c r="D780" s="38"/>
      <c r="E780" s="38"/>
      <c r="F780" s="38"/>
      <c r="G780" s="38"/>
      <c r="H780" s="38"/>
      <c r="I780" s="38"/>
      <c r="J780" s="38"/>
    </row>
    <row r="781" customFormat="false" ht="18" hidden="false" customHeight="true" outlineLevel="0" collapsed="false">
      <c r="A781" s="10"/>
      <c r="B781" s="11" t="s">
        <v>9</v>
      </c>
      <c r="C781" s="10" t="s">
        <v>10</v>
      </c>
      <c r="D781" s="10" t="s">
        <v>11</v>
      </c>
      <c r="E781" s="10" t="s">
        <v>310</v>
      </c>
      <c r="F781" s="10"/>
      <c r="G781" s="12" t="s">
        <v>12</v>
      </c>
      <c r="H781" s="11" t="s">
        <v>13</v>
      </c>
      <c r="I781" s="11" t="s">
        <v>14</v>
      </c>
      <c r="J781" s="11" t="s">
        <v>16</v>
      </c>
    </row>
    <row r="782" customFormat="false" ht="52" hidden="false" customHeight="true" outlineLevel="0" collapsed="false">
      <c r="A782" s="16" t="s">
        <v>311</v>
      </c>
      <c r="B782" s="17" t="s">
        <v>506</v>
      </c>
      <c r="C782" s="16" t="s">
        <v>28</v>
      </c>
      <c r="D782" s="16" t="s">
        <v>507</v>
      </c>
      <c r="E782" s="16" t="s">
        <v>483</v>
      </c>
      <c r="F782" s="16"/>
      <c r="G782" s="18" t="s">
        <v>85</v>
      </c>
      <c r="H782" s="28" t="n">
        <v>1</v>
      </c>
      <c r="I782" s="20" t="n">
        <v>8.33</v>
      </c>
      <c r="J782" s="20" t="n">
        <v>8.33</v>
      </c>
    </row>
    <row r="783" customFormat="false" ht="26" hidden="false" customHeight="true" outlineLevel="0" collapsed="false">
      <c r="A783" s="29" t="s">
        <v>313</v>
      </c>
      <c r="B783" s="30" t="s">
        <v>484</v>
      </c>
      <c r="C783" s="29" t="s">
        <v>28</v>
      </c>
      <c r="D783" s="29" t="s">
        <v>485</v>
      </c>
      <c r="E783" s="29" t="s">
        <v>316</v>
      </c>
      <c r="F783" s="29"/>
      <c r="G783" s="31" t="s">
        <v>338</v>
      </c>
      <c r="H783" s="32" t="n">
        <v>0.0635</v>
      </c>
      <c r="I783" s="33" t="n">
        <v>22.64</v>
      </c>
      <c r="J783" s="33" t="n">
        <v>1.43</v>
      </c>
    </row>
    <row r="784" customFormat="false" ht="26" hidden="false" customHeight="true" outlineLevel="0" collapsed="false">
      <c r="A784" s="29" t="s">
        <v>313</v>
      </c>
      <c r="B784" s="30" t="s">
        <v>486</v>
      </c>
      <c r="C784" s="29" t="s">
        <v>28</v>
      </c>
      <c r="D784" s="29" t="s">
        <v>487</v>
      </c>
      <c r="E784" s="29" t="s">
        <v>316</v>
      </c>
      <c r="F784" s="29"/>
      <c r="G784" s="31" t="s">
        <v>338</v>
      </c>
      <c r="H784" s="32" t="n">
        <v>0.0635</v>
      </c>
      <c r="I784" s="33" t="n">
        <v>28.12</v>
      </c>
      <c r="J784" s="33" t="n">
        <v>1.78</v>
      </c>
    </row>
    <row r="785" customFormat="false" ht="26" hidden="false" customHeight="true" outlineLevel="0" collapsed="false">
      <c r="A785" s="39" t="s">
        <v>342</v>
      </c>
      <c r="B785" s="40" t="s">
        <v>762</v>
      </c>
      <c r="C785" s="39" t="s">
        <v>28</v>
      </c>
      <c r="D785" s="39" t="s">
        <v>763</v>
      </c>
      <c r="E785" s="39" t="s">
        <v>356</v>
      </c>
      <c r="F785" s="39"/>
      <c r="G785" s="41" t="s">
        <v>85</v>
      </c>
      <c r="H785" s="42" t="n">
        <v>1</v>
      </c>
      <c r="I785" s="43" t="n">
        <v>3.55</v>
      </c>
      <c r="J785" s="43" t="n">
        <v>3.55</v>
      </c>
    </row>
    <row r="786" customFormat="false" ht="24" hidden="false" customHeight="true" outlineLevel="0" collapsed="false">
      <c r="A786" s="39" t="s">
        <v>342</v>
      </c>
      <c r="B786" s="40" t="s">
        <v>754</v>
      </c>
      <c r="C786" s="39" t="s">
        <v>28</v>
      </c>
      <c r="D786" s="39" t="s">
        <v>755</v>
      </c>
      <c r="E786" s="39" t="s">
        <v>356</v>
      </c>
      <c r="F786" s="39"/>
      <c r="G786" s="41" t="s">
        <v>85</v>
      </c>
      <c r="H786" s="42" t="n">
        <v>0.0106</v>
      </c>
      <c r="I786" s="43" t="n">
        <v>63.09</v>
      </c>
      <c r="J786" s="43" t="n">
        <v>0.66</v>
      </c>
    </row>
    <row r="787" customFormat="false" ht="26" hidden="false" customHeight="true" outlineLevel="0" collapsed="false">
      <c r="A787" s="39" t="s">
        <v>342</v>
      </c>
      <c r="B787" s="40" t="s">
        <v>756</v>
      </c>
      <c r="C787" s="39" t="s">
        <v>28</v>
      </c>
      <c r="D787" s="39" t="s">
        <v>757</v>
      </c>
      <c r="E787" s="39" t="s">
        <v>356</v>
      </c>
      <c r="F787" s="39"/>
      <c r="G787" s="41" t="s">
        <v>85</v>
      </c>
      <c r="H787" s="42" t="n">
        <v>0.0125</v>
      </c>
      <c r="I787" s="43" t="n">
        <v>71.48</v>
      </c>
      <c r="J787" s="43" t="n">
        <v>0.89</v>
      </c>
    </row>
    <row r="788" customFormat="false" ht="24" hidden="false" customHeight="true" outlineLevel="0" collapsed="false">
      <c r="A788" s="39" t="s">
        <v>342</v>
      </c>
      <c r="B788" s="40" t="s">
        <v>758</v>
      </c>
      <c r="C788" s="39" t="s">
        <v>28</v>
      </c>
      <c r="D788" s="39" t="s">
        <v>759</v>
      </c>
      <c r="E788" s="39" t="s">
        <v>356</v>
      </c>
      <c r="F788" s="39"/>
      <c r="G788" s="41" t="s">
        <v>85</v>
      </c>
      <c r="H788" s="42" t="n">
        <v>0.0144</v>
      </c>
      <c r="I788" s="43" t="n">
        <v>1.72</v>
      </c>
      <c r="J788" s="43" t="n">
        <v>0.02</v>
      </c>
    </row>
    <row r="789" customFormat="false" ht="18" hidden="false" customHeight="false" outlineLevel="0" collapsed="false">
      <c r="A789" s="34"/>
      <c r="B789" s="34"/>
      <c r="C789" s="34"/>
      <c r="D789" s="34"/>
      <c r="E789" s="35" t="s">
        <v>323</v>
      </c>
      <c r="F789" s="36" t="n">
        <v>1.06501720770161</v>
      </c>
      <c r="G789" s="35" t="s">
        <v>324</v>
      </c>
      <c r="H789" s="36" t="n">
        <v>1.22</v>
      </c>
      <c r="I789" s="35" t="s">
        <v>325</v>
      </c>
      <c r="J789" s="36" t="n">
        <v>2.29</v>
      </c>
    </row>
    <row r="790" customFormat="false" ht="18" hidden="false" customHeight="true" outlineLevel="0" collapsed="false">
      <c r="A790" s="34"/>
      <c r="B790" s="34"/>
      <c r="C790" s="34"/>
      <c r="D790" s="34"/>
      <c r="E790" s="35" t="s">
        <v>326</v>
      </c>
      <c r="F790" s="36" t="n">
        <v>1.79</v>
      </c>
      <c r="G790" s="34"/>
      <c r="H790" s="37" t="s">
        <v>327</v>
      </c>
      <c r="I790" s="37"/>
      <c r="J790" s="36" t="n">
        <v>10.12</v>
      </c>
    </row>
    <row r="791" customFormat="false" ht="1" hidden="false" customHeight="true" outlineLevel="0" collapsed="false">
      <c r="A791" s="38"/>
      <c r="B791" s="38"/>
      <c r="C791" s="38"/>
      <c r="D791" s="38"/>
      <c r="E791" s="38"/>
      <c r="F791" s="38"/>
      <c r="G791" s="38"/>
      <c r="H791" s="38"/>
      <c r="I791" s="38"/>
      <c r="J791" s="38"/>
    </row>
    <row r="792" customFormat="false" ht="18" hidden="false" customHeight="true" outlineLevel="0" collapsed="false">
      <c r="A792" s="10"/>
      <c r="B792" s="11" t="s">
        <v>9</v>
      </c>
      <c r="C792" s="10" t="s">
        <v>10</v>
      </c>
      <c r="D792" s="10" t="s">
        <v>11</v>
      </c>
      <c r="E792" s="10" t="s">
        <v>310</v>
      </c>
      <c r="F792" s="10"/>
      <c r="G792" s="12" t="s">
        <v>12</v>
      </c>
      <c r="H792" s="11" t="s">
        <v>13</v>
      </c>
      <c r="I792" s="11" t="s">
        <v>14</v>
      </c>
      <c r="J792" s="11" t="s">
        <v>16</v>
      </c>
    </row>
    <row r="793" customFormat="false" ht="26" hidden="false" customHeight="true" outlineLevel="0" collapsed="false">
      <c r="A793" s="16" t="s">
        <v>311</v>
      </c>
      <c r="B793" s="17" t="s">
        <v>725</v>
      </c>
      <c r="C793" s="16" t="s">
        <v>28</v>
      </c>
      <c r="D793" s="16" t="s">
        <v>726</v>
      </c>
      <c r="E793" s="16" t="s">
        <v>316</v>
      </c>
      <c r="F793" s="16"/>
      <c r="G793" s="18" t="s">
        <v>338</v>
      </c>
      <c r="H793" s="28" t="n">
        <v>1</v>
      </c>
      <c r="I793" s="20" t="n">
        <v>22.26</v>
      </c>
      <c r="J793" s="20" t="n">
        <v>22.26</v>
      </c>
    </row>
    <row r="794" customFormat="false" ht="26" hidden="false" customHeight="true" outlineLevel="0" collapsed="false">
      <c r="A794" s="29" t="s">
        <v>313</v>
      </c>
      <c r="B794" s="30" t="s">
        <v>764</v>
      </c>
      <c r="C794" s="29" t="s">
        <v>28</v>
      </c>
      <c r="D794" s="29" t="s">
        <v>765</v>
      </c>
      <c r="E794" s="29" t="s">
        <v>316</v>
      </c>
      <c r="F794" s="29"/>
      <c r="G794" s="31" t="s">
        <v>338</v>
      </c>
      <c r="H794" s="32" t="n">
        <v>1</v>
      </c>
      <c r="I794" s="33" t="n">
        <v>0.18</v>
      </c>
      <c r="J794" s="33" t="n">
        <v>0.18</v>
      </c>
    </row>
    <row r="795" customFormat="false" ht="24" hidden="false" customHeight="true" outlineLevel="0" collapsed="false">
      <c r="A795" s="39" t="s">
        <v>342</v>
      </c>
      <c r="B795" s="40" t="s">
        <v>766</v>
      </c>
      <c r="C795" s="39" t="s">
        <v>28</v>
      </c>
      <c r="D795" s="39" t="s">
        <v>767</v>
      </c>
      <c r="E795" s="39" t="s">
        <v>345</v>
      </c>
      <c r="F795" s="39"/>
      <c r="G795" s="41" t="s">
        <v>338</v>
      </c>
      <c r="H795" s="42" t="n">
        <v>1</v>
      </c>
      <c r="I795" s="43" t="n">
        <v>14.27</v>
      </c>
      <c r="J795" s="43" t="n">
        <v>14.27</v>
      </c>
    </row>
    <row r="796" customFormat="false" ht="26" hidden="false" customHeight="true" outlineLevel="0" collapsed="false">
      <c r="A796" s="39" t="s">
        <v>342</v>
      </c>
      <c r="B796" s="40" t="s">
        <v>768</v>
      </c>
      <c r="C796" s="39" t="s">
        <v>28</v>
      </c>
      <c r="D796" s="39" t="s">
        <v>769</v>
      </c>
      <c r="E796" s="39" t="s">
        <v>770</v>
      </c>
      <c r="F796" s="39"/>
      <c r="G796" s="41" t="s">
        <v>338</v>
      </c>
      <c r="H796" s="42" t="n">
        <v>1</v>
      </c>
      <c r="I796" s="43" t="n">
        <v>3.39</v>
      </c>
      <c r="J796" s="43" t="n">
        <v>3.39</v>
      </c>
    </row>
    <row r="797" customFormat="false" ht="26" hidden="false" customHeight="true" outlineLevel="0" collapsed="false">
      <c r="A797" s="39" t="s">
        <v>342</v>
      </c>
      <c r="B797" s="40" t="s">
        <v>771</v>
      </c>
      <c r="C797" s="39" t="s">
        <v>28</v>
      </c>
      <c r="D797" s="39" t="s">
        <v>772</v>
      </c>
      <c r="E797" s="39" t="s">
        <v>723</v>
      </c>
      <c r="F797" s="39"/>
      <c r="G797" s="41" t="s">
        <v>338</v>
      </c>
      <c r="H797" s="42" t="n">
        <v>1</v>
      </c>
      <c r="I797" s="43" t="n">
        <v>1.1</v>
      </c>
      <c r="J797" s="43" t="n">
        <v>1.1</v>
      </c>
    </row>
    <row r="798" customFormat="false" ht="26" hidden="false" customHeight="true" outlineLevel="0" collapsed="false">
      <c r="A798" s="39" t="s">
        <v>342</v>
      </c>
      <c r="B798" s="40" t="s">
        <v>773</v>
      </c>
      <c r="C798" s="39" t="s">
        <v>28</v>
      </c>
      <c r="D798" s="39" t="s">
        <v>774</v>
      </c>
      <c r="E798" s="39" t="s">
        <v>770</v>
      </c>
      <c r="F798" s="39"/>
      <c r="G798" s="41" t="s">
        <v>338</v>
      </c>
      <c r="H798" s="42" t="n">
        <v>1</v>
      </c>
      <c r="I798" s="43" t="n">
        <v>1.34</v>
      </c>
      <c r="J798" s="43" t="n">
        <v>1.34</v>
      </c>
    </row>
    <row r="799" customFormat="false" ht="26" hidden="false" customHeight="true" outlineLevel="0" collapsed="false">
      <c r="A799" s="39" t="s">
        <v>342</v>
      </c>
      <c r="B799" s="40" t="s">
        <v>775</v>
      </c>
      <c r="C799" s="39" t="s">
        <v>28</v>
      </c>
      <c r="D799" s="39" t="s">
        <v>776</v>
      </c>
      <c r="E799" s="39" t="s">
        <v>777</v>
      </c>
      <c r="F799" s="39"/>
      <c r="G799" s="41" t="s">
        <v>338</v>
      </c>
      <c r="H799" s="42" t="n">
        <v>1</v>
      </c>
      <c r="I799" s="43" t="n">
        <v>0.04</v>
      </c>
      <c r="J799" s="43" t="n">
        <v>0.04</v>
      </c>
    </row>
    <row r="800" customFormat="false" ht="26" hidden="false" customHeight="true" outlineLevel="0" collapsed="false">
      <c r="A800" s="39" t="s">
        <v>342</v>
      </c>
      <c r="B800" s="40" t="s">
        <v>778</v>
      </c>
      <c r="C800" s="39" t="s">
        <v>28</v>
      </c>
      <c r="D800" s="39" t="s">
        <v>779</v>
      </c>
      <c r="E800" s="39" t="s">
        <v>371</v>
      </c>
      <c r="F800" s="39"/>
      <c r="G800" s="41" t="s">
        <v>338</v>
      </c>
      <c r="H800" s="42" t="n">
        <v>1</v>
      </c>
      <c r="I800" s="43" t="n">
        <v>0.61</v>
      </c>
      <c r="J800" s="43" t="n">
        <v>0.61</v>
      </c>
    </row>
    <row r="801" customFormat="false" ht="26" hidden="false" customHeight="true" outlineLevel="0" collapsed="false">
      <c r="A801" s="39" t="s">
        <v>342</v>
      </c>
      <c r="B801" s="40" t="s">
        <v>780</v>
      </c>
      <c r="C801" s="39" t="s">
        <v>28</v>
      </c>
      <c r="D801" s="39" t="s">
        <v>781</v>
      </c>
      <c r="E801" s="39" t="s">
        <v>371</v>
      </c>
      <c r="F801" s="39"/>
      <c r="G801" s="41" t="s">
        <v>338</v>
      </c>
      <c r="H801" s="42" t="n">
        <v>1</v>
      </c>
      <c r="I801" s="43" t="n">
        <v>1.33</v>
      </c>
      <c r="J801" s="43" t="n">
        <v>1.33</v>
      </c>
    </row>
    <row r="802" customFormat="false" ht="18" hidden="false" customHeight="false" outlineLevel="0" collapsed="false">
      <c r="A802" s="34"/>
      <c r="B802" s="34"/>
      <c r="C802" s="34"/>
      <c r="D802" s="34"/>
      <c r="E802" s="35" t="s">
        <v>323</v>
      </c>
      <c r="F802" s="36" t="n">
        <v>6.7203051</v>
      </c>
      <c r="G802" s="35" t="s">
        <v>324</v>
      </c>
      <c r="H802" s="36" t="n">
        <v>7.73</v>
      </c>
      <c r="I802" s="35" t="s">
        <v>325</v>
      </c>
      <c r="J802" s="36" t="n">
        <v>14.45</v>
      </c>
    </row>
    <row r="803" customFormat="false" ht="18" hidden="false" customHeight="true" outlineLevel="0" collapsed="false">
      <c r="A803" s="34"/>
      <c r="B803" s="34"/>
      <c r="C803" s="34"/>
      <c r="D803" s="34"/>
      <c r="E803" s="35" t="s">
        <v>326</v>
      </c>
      <c r="F803" s="36" t="n">
        <v>4.8</v>
      </c>
      <c r="G803" s="34"/>
      <c r="H803" s="37" t="s">
        <v>327</v>
      </c>
      <c r="I803" s="37"/>
      <c r="J803" s="36" t="n">
        <v>27.06</v>
      </c>
    </row>
    <row r="804" customFormat="false" ht="1" hidden="false" customHeight="true" outlineLevel="0" collapsed="false">
      <c r="A804" s="38"/>
      <c r="B804" s="38"/>
      <c r="C804" s="38"/>
      <c r="D804" s="38"/>
      <c r="E804" s="38"/>
      <c r="F804" s="38"/>
      <c r="G804" s="38"/>
      <c r="H804" s="38"/>
      <c r="I804" s="38"/>
      <c r="J804" s="38"/>
    </row>
    <row r="805" customFormat="false" ht="18" hidden="false" customHeight="true" outlineLevel="0" collapsed="false">
      <c r="A805" s="10"/>
      <c r="B805" s="11" t="s">
        <v>9</v>
      </c>
      <c r="C805" s="10" t="s">
        <v>10</v>
      </c>
      <c r="D805" s="10" t="s">
        <v>11</v>
      </c>
      <c r="E805" s="10" t="s">
        <v>310</v>
      </c>
      <c r="F805" s="10"/>
      <c r="G805" s="12" t="s">
        <v>12</v>
      </c>
      <c r="H805" s="11" t="s">
        <v>13</v>
      </c>
      <c r="I805" s="11" t="s">
        <v>14</v>
      </c>
      <c r="J805" s="11" t="s">
        <v>16</v>
      </c>
    </row>
    <row r="806" customFormat="false" ht="24" hidden="false" customHeight="true" outlineLevel="0" collapsed="false">
      <c r="A806" s="16" t="s">
        <v>311</v>
      </c>
      <c r="B806" s="17" t="s">
        <v>400</v>
      </c>
      <c r="C806" s="16" t="s">
        <v>33</v>
      </c>
      <c r="D806" s="16" t="s">
        <v>401</v>
      </c>
      <c r="E806" s="16" t="s">
        <v>402</v>
      </c>
      <c r="F806" s="16"/>
      <c r="G806" s="18" t="s">
        <v>351</v>
      </c>
      <c r="H806" s="28" t="n">
        <v>1</v>
      </c>
      <c r="I806" s="20" t="n">
        <v>931.59</v>
      </c>
      <c r="J806" s="20" t="n">
        <v>931.59</v>
      </c>
    </row>
    <row r="807" customFormat="false" ht="24" hidden="false" customHeight="true" outlineLevel="0" collapsed="false">
      <c r="A807" s="39" t="s">
        <v>342</v>
      </c>
      <c r="B807" s="40" t="s">
        <v>461</v>
      </c>
      <c r="C807" s="39" t="s">
        <v>33</v>
      </c>
      <c r="D807" s="39" t="s">
        <v>462</v>
      </c>
      <c r="E807" s="39" t="s">
        <v>356</v>
      </c>
      <c r="F807" s="39"/>
      <c r="G807" s="41" t="s">
        <v>351</v>
      </c>
      <c r="H807" s="42" t="n">
        <v>1.216</v>
      </c>
      <c r="I807" s="43" t="n">
        <v>83.58</v>
      </c>
      <c r="J807" s="43" t="n">
        <v>101.63</v>
      </c>
    </row>
    <row r="808" customFormat="false" ht="24" hidden="false" customHeight="true" outlineLevel="0" collapsed="false">
      <c r="A808" s="39" t="s">
        <v>342</v>
      </c>
      <c r="B808" s="40" t="s">
        <v>440</v>
      </c>
      <c r="C808" s="39" t="s">
        <v>33</v>
      </c>
      <c r="D808" s="39" t="s">
        <v>441</v>
      </c>
      <c r="E808" s="39" t="s">
        <v>356</v>
      </c>
      <c r="F808" s="39"/>
      <c r="G808" s="41" t="s">
        <v>376</v>
      </c>
      <c r="H808" s="42" t="n">
        <v>243</v>
      </c>
      <c r="I808" s="43" t="n">
        <v>0.71</v>
      </c>
      <c r="J808" s="43" t="n">
        <v>172.53</v>
      </c>
    </row>
    <row r="809" customFormat="false" ht="24" hidden="false" customHeight="true" outlineLevel="0" collapsed="false">
      <c r="A809" s="39" t="s">
        <v>342</v>
      </c>
      <c r="B809" s="40" t="s">
        <v>346</v>
      </c>
      <c r="C809" s="39" t="s">
        <v>33</v>
      </c>
      <c r="D809" s="39" t="s">
        <v>347</v>
      </c>
      <c r="E809" s="39" t="s">
        <v>345</v>
      </c>
      <c r="F809" s="39"/>
      <c r="G809" s="41" t="s">
        <v>338</v>
      </c>
      <c r="H809" s="42" t="n">
        <v>32.45</v>
      </c>
      <c r="I809" s="43" t="n">
        <v>20.26</v>
      </c>
      <c r="J809" s="43" t="n">
        <v>657.43</v>
      </c>
    </row>
    <row r="810" customFormat="false" ht="18" hidden="false" customHeight="false" outlineLevel="0" collapsed="false">
      <c r="A810" s="34"/>
      <c r="B810" s="34"/>
      <c r="C810" s="34"/>
      <c r="D810" s="34"/>
      <c r="E810" s="35" t="s">
        <v>323</v>
      </c>
      <c r="F810" s="36" t="n">
        <v>305.7529532</v>
      </c>
      <c r="G810" s="35" t="s">
        <v>324</v>
      </c>
      <c r="H810" s="36" t="n">
        <v>351.68</v>
      </c>
      <c r="I810" s="35" t="s">
        <v>325</v>
      </c>
      <c r="J810" s="36" t="n">
        <v>657.43</v>
      </c>
    </row>
    <row r="811" customFormat="false" ht="18" hidden="false" customHeight="true" outlineLevel="0" collapsed="false">
      <c r="A811" s="34"/>
      <c r="B811" s="34"/>
      <c r="C811" s="34"/>
      <c r="D811" s="34"/>
      <c r="E811" s="35" t="s">
        <v>326</v>
      </c>
      <c r="F811" s="36" t="n">
        <v>201.03</v>
      </c>
      <c r="G811" s="34"/>
      <c r="H811" s="37" t="s">
        <v>327</v>
      </c>
      <c r="I811" s="37"/>
      <c r="J811" s="36" t="n">
        <v>1132.62</v>
      </c>
    </row>
    <row r="812" customFormat="false" ht="1" hidden="false" customHeight="true" outlineLevel="0" collapsed="false">
      <c r="A812" s="38"/>
      <c r="B812" s="38"/>
      <c r="C812" s="38"/>
      <c r="D812" s="38"/>
      <c r="E812" s="38"/>
      <c r="F812" s="38"/>
      <c r="G812" s="38"/>
      <c r="H812" s="38"/>
      <c r="I812" s="38"/>
      <c r="J812" s="38"/>
    </row>
    <row r="813" customFormat="false" ht="18" hidden="false" customHeight="true" outlineLevel="0" collapsed="false">
      <c r="A813" s="10"/>
      <c r="B813" s="11" t="s">
        <v>9</v>
      </c>
      <c r="C813" s="10" t="s">
        <v>10</v>
      </c>
      <c r="D813" s="10" t="s">
        <v>11</v>
      </c>
      <c r="E813" s="10" t="s">
        <v>310</v>
      </c>
      <c r="F813" s="10"/>
      <c r="G813" s="12" t="s">
        <v>12</v>
      </c>
      <c r="H813" s="11" t="s">
        <v>13</v>
      </c>
      <c r="I813" s="11" t="s">
        <v>14</v>
      </c>
      <c r="J813" s="11" t="s">
        <v>16</v>
      </c>
    </row>
    <row r="814" customFormat="false" ht="52" hidden="false" customHeight="true" outlineLevel="0" collapsed="false">
      <c r="A814" s="16" t="s">
        <v>311</v>
      </c>
      <c r="B814" s="17" t="s">
        <v>586</v>
      </c>
      <c r="C814" s="16" t="s">
        <v>28</v>
      </c>
      <c r="D814" s="16" t="s">
        <v>587</v>
      </c>
      <c r="E814" s="16" t="s">
        <v>316</v>
      </c>
      <c r="F814" s="16"/>
      <c r="G814" s="18" t="s">
        <v>351</v>
      </c>
      <c r="H814" s="28" t="n">
        <v>1</v>
      </c>
      <c r="I814" s="20" t="n">
        <v>730.41</v>
      </c>
      <c r="J814" s="20" t="n">
        <v>730.41</v>
      </c>
    </row>
    <row r="815" customFormat="false" ht="24" hidden="false" customHeight="true" outlineLevel="0" collapsed="false">
      <c r="A815" s="29" t="s">
        <v>313</v>
      </c>
      <c r="B815" s="30" t="s">
        <v>339</v>
      </c>
      <c r="C815" s="29" t="s">
        <v>28</v>
      </c>
      <c r="D815" s="29" t="s">
        <v>340</v>
      </c>
      <c r="E815" s="29" t="s">
        <v>316</v>
      </c>
      <c r="F815" s="29"/>
      <c r="G815" s="31" t="s">
        <v>338</v>
      </c>
      <c r="H815" s="32" t="n">
        <v>11.23</v>
      </c>
      <c r="I815" s="33" t="n">
        <v>22.1</v>
      </c>
      <c r="J815" s="33" t="n">
        <v>248.18</v>
      </c>
    </row>
    <row r="816" customFormat="false" ht="26" hidden="false" customHeight="true" outlineLevel="0" collapsed="false">
      <c r="A816" s="39" t="s">
        <v>342</v>
      </c>
      <c r="B816" s="40" t="s">
        <v>782</v>
      </c>
      <c r="C816" s="39" t="s">
        <v>28</v>
      </c>
      <c r="D816" s="39" t="s">
        <v>783</v>
      </c>
      <c r="E816" s="39" t="s">
        <v>356</v>
      </c>
      <c r="F816" s="39"/>
      <c r="G816" s="41" t="s">
        <v>351</v>
      </c>
      <c r="H816" s="42" t="n">
        <v>1.16</v>
      </c>
      <c r="I816" s="43" t="n">
        <v>130</v>
      </c>
      <c r="J816" s="43" t="n">
        <v>150.8</v>
      </c>
    </row>
    <row r="817" customFormat="false" ht="24" hidden="false" customHeight="true" outlineLevel="0" collapsed="false">
      <c r="A817" s="39" t="s">
        <v>342</v>
      </c>
      <c r="B817" s="40" t="s">
        <v>784</v>
      </c>
      <c r="C817" s="39" t="s">
        <v>28</v>
      </c>
      <c r="D817" s="39" t="s">
        <v>785</v>
      </c>
      <c r="E817" s="39" t="s">
        <v>356</v>
      </c>
      <c r="F817" s="39"/>
      <c r="G817" s="41" t="s">
        <v>376</v>
      </c>
      <c r="H817" s="42" t="n">
        <v>116.4</v>
      </c>
      <c r="I817" s="43" t="n">
        <v>1.16</v>
      </c>
      <c r="J817" s="43" t="n">
        <v>135.02</v>
      </c>
    </row>
    <row r="818" customFormat="false" ht="24" hidden="false" customHeight="true" outlineLevel="0" collapsed="false">
      <c r="A818" s="39" t="s">
        <v>342</v>
      </c>
      <c r="B818" s="40" t="s">
        <v>786</v>
      </c>
      <c r="C818" s="39" t="s">
        <v>28</v>
      </c>
      <c r="D818" s="39" t="s">
        <v>787</v>
      </c>
      <c r="E818" s="39" t="s">
        <v>356</v>
      </c>
      <c r="F818" s="39"/>
      <c r="G818" s="41" t="s">
        <v>376</v>
      </c>
      <c r="H818" s="42" t="n">
        <v>261.89</v>
      </c>
      <c r="I818" s="43" t="n">
        <v>0.75</v>
      </c>
      <c r="J818" s="43" t="n">
        <v>196.41</v>
      </c>
    </row>
    <row r="819" customFormat="false" ht="18" hidden="false" customHeight="false" outlineLevel="0" collapsed="false">
      <c r="A819" s="34"/>
      <c r="B819" s="34"/>
      <c r="C819" s="34"/>
      <c r="D819" s="34"/>
      <c r="E819" s="35" t="s">
        <v>323</v>
      </c>
      <c r="F819" s="36" t="n">
        <v>74.6302669519115</v>
      </c>
      <c r="G819" s="35" t="s">
        <v>324</v>
      </c>
      <c r="H819" s="36" t="n">
        <v>85.84</v>
      </c>
      <c r="I819" s="35" t="s">
        <v>325</v>
      </c>
      <c r="J819" s="36" t="n">
        <v>160.47</v>
      </c>
    </row>
    <row r="820" customFormat="false" ht="18" hidden="false" customHeight="true" outlineLevel="0" collapsed="false">
      <c r="A820" s="34"/>
      <c r="B820" s="34"/>
      <c r="C820" s="34"/>
      <c r="D820" s="34"/>
      <c r="E820" s="35" t="s">
        <v>326</v>
      </c>
      <c r="F820" s="36" t="n">
        <v>157.62</v>
      </c>
      <c r="G820" s="34"/>
      <c r="H820" s="37" t="s">
        <v>327</v>
      </c>
      <c r="I820" s="37"/>
      <c r="J820" s="36" t="n">
        <v>888.03</v>
      </c>
    </row>
    <row r="821" customFormat="false" ht="1" hidden="false" customHeight="true" outlineLevel="0" collapsed="false">
      <c r="A821" s="38"/>
      <c r="B821" s="38"/>
      <c r="C821" s="38"/>
      <c r="D821" s="38"/>
      <c r="E821" s="38"/>
      <c r="F821" s="38"/>
      <c r="G821" s="38"/>
      <c r="H821" s="38"/>
      <c r="I821" s="38"/>
      <c r="J821" s="38"/>
    </row>
    <row r="822" customFormat="false" ht="18" hidden="false" customHeight="true" outlineLevel="0" collapsed="false">
      <c r="A822" s="10"/>
      <c r="B822" s="11" t="s">
        <v>9</v>
      </c>
      <c r="C822" s="10" t="s">
        <v>10</v>
      </c>
      <c r="D822" s="10" t="s">
        <v>11</v>
      </c>
      <c r="E822" s="10" t="s">
        <v>310</v>
      </c>
      <c r="F822" s="10"/>
      <c r="G822" s="12" t="s">
        <v>12</v>
      </c>
      <c r="H822" s="11" t="s">
        <v>13</v>
      </c>
      <c r="I822" s="11" t="s">
        <v>14</v>
      </c>
      <c r="J822" s="11" t="s">
        <v>16</v>
      </c>
    </row>
    <row r="823" customFormat="false" ht="52" hidden="false" customHeight="true" outlineLevel="0" collapsed="false">
      <c r="A823" s="16" t="s">
        <v>311</v>
      </c>
      <c r="B823" s="17" t="s">
        <v>403</v>
      </c>
      <c r="C823" s="16" t="s">
        <v>28</v>
      </c>
      <c r="D823" s="16" t="s">
        <v>404</v>
      </c>
      <c r="E823" s="16" t="s">
        <v>316</v>
      </c>
      <c r="F823" s="16"/>
      <c r="G823" s="18" t="s">
        <v>351</v>
      </c>
      <c r="H823" s="28" t="n">
        <v>1</v>
      </c>
      <c r="I823" s="20" t="n">
        <v>736.41</v>
      </c>
      <c r="J823" s="20" t="n">
        <v>736.41</v>
      </c>
    </row>
    <row r="824" customFormat="false" ht="24" hidden="false" customHeight="true" outlineLevel="0" collapsed="false">
      <c r="A824" s="29" t="s">
        <v>313</v>
      </c>
      <c r="B824" s="30" t="s">
        <v>339</v>
      </c>
      <c r="C824" s="29" t="s">
        <v>28</v>
      </c>
      <c r="D824" s="29" t="s">
        <v>340</v>
      </c>
      <c r="E824" s="29" t="s">
        <v>316</v>
      </c>
      <c r="F824" s="29"/>
      <c r="G824" s="31" t="s">
        <v>338</v>
      </c>
      <c r="H824" s="32" t="n">
        <v>11.1</v>
      </c>
      <c r="I824" s="33" t="n">
        <v>22.1</v>
      </c>
      <c r="J824" s="33" t="n">
        <v>245.31</v>
      </c>
    </row>
    <row r="825" customFormat="false" ht="26" hidden="false" customHeight="true" outlineLevel="0" collapsed="false">
      <c r="A825" s="39" t="s">
        <v>342</v>
      </c>
      <c r="B825" s="40" t="s">
        <v>782</v>
      </c>
      <c r="C825" s="39" t="s">
        <v>28</v>
      </c>
      <c r="D825" s="39" t="s">
        <v>783</v>
      </c>
      <c r="E825" s="39" t="s">
        <v>356</v>
      </c>
      <c r="F825" s="39"/>
      <c r="G825" s="41" t="s">
        <v>351</v>
      </c>
      <c r="H825" s="42" t="n">
        <v>1.14</v>
      </c>
      <c r="I825" s="43" t="n">
        <v>130</v>
      </c>
      <c r="J825" s="43" t="n">
        <v>148.2</v>
      </c>
    </row>
    <row r="826" customFormat="false" ht="24" hidden="false" customHeight="true" outlineLevel="0" collapsed="false">
      <c r="A826" s="39" t="s">
        <v>342</v>
      </c>
      <c r="B826" s="40" t="s">
        <v>784</v>
      </c>
      <c r="C826" s="39" t="s">
        <v>28</v>
      </c>
      <c r="D826" s="39" t="s">
        <v>785</v>
      </c>
      <c r="E826" s="39" t="s">
        <v>356</v>
      </c>
      <c r="F826" s="39"/>
      <c r="G826" s="41" t="s">
        <v>376</v>
      </c>
      <c r="H826" s="42" t="n">
        <v>171.13</v>
      </c>
      <c r="I826" s="43" t="n">
        <v>1.16</v>
      </c>
      <c r="J826" s="43" t="n">
        <v>198.51</v>
      </c>
    </row>
    <row r="827" customFormat="false" ht="24" hidden="false" customHeight="true" outlineLevel="0" collapsed="false">
      <c r="A827" s="39" t="s">
        <v>342</v>
      </c>
      <c r="B827" s="40" t="s">
        <v>786</v>
      </c>
      <c r="C827" s="39" t="s">
        <v>28</v>
      </c>
      <c r="D827" s="39" t="s">
        <v>787</v>
      </c>
      <c r="E827" s="39" t="s">
        <v>356</v>
      </c>
      <c r="F827" s="39"/>
      <c r="G827" s="41" t="s">
        <v>376</v>
      </c>
      <c r="H827" s="42" t="n">
        <v>192.52</v>
      </c>
      <c r="I827" s="43" t="n">
        <v>0.75</v>
      </c>
      <c r="J827" s="43" t="n">
        <v>144.39</v>
      </c>
    </row>
    <row r="828" customFormat="false" ht="18" hidden="false" customHeight="false" outlineLevel="0" collapsed="false">
      <c r="A828" s="34"/>
      <c r="B828" s="34"/>
      <c r="C828" s="34"/>
      <c r="D828" s="34"/>
      <c r="E828" s="35" t="s">
        <v>323</v>
      </c>
      <c r="F828" s="36" t="n">
        <v>73.7652311412892</v>
      </c>
      <c r="G828" s="35" t="s">
        <v>324</v>
      </c>
      <c r="H828" s="36" t="n">
        <v>84.84</v>
      </c>
      <c r="I828" s="35" t="s">
        <v>325</v>
      </c>
      <c r="J828" s="36" t="n">
        <v>158.61</v>
      </c>
    </row>
    <row r="829" customFormat="false" ht="18" hidden="false" customHeight="true" outlineLevel="0" collapsed="false">
      <c r="A829" s="34"/>
      <c r="B829" s="34"/>
      <c r="C829" s="34"/>
      <c r="D829" s="34"/>
      <c r="E829" s="35" t="s">
        <v>326</v>
      </c>
      <c r="F829" s="36" t="n">
        <v>158.91</v>
      </c>
      <c r="G829" s="34"/>
      <c r="H829" s="37" t="s">
        <v>327</v>
      </c>
      <c r="I829" s="37"/>
      <c r="J829" s="36" t="n">
        <v>895.32</v>
      </c>
    </row>
    <row r="830" customFormat="false" ht="1" hidden="false" customHeight="true" outlineLevel="0" collapsed="false">
      <c r="A830" s="38"/>
      <c r="B830" s="38"/>
      <c r="C830" s="38"/>
      <c r="D830" s="38"/>
      <c r="E830" s="38"/>
      <c r="F830" s="38"/>
      <c r="G830" s="38"/>
      <c r="H830" s="38"/>
      <c r="I830" s="38"/>
      <c r="J830" s="38"/>
    </row>
    <row r="831" customFormat="false" ht="18" hidden="false" customHeight="true" outlineLevel="0" collapsed="false">
      <c r="A831" s="10"/>
      <c r="B831" s="11" t="s">
        <v>9</v>
      </c>
      <c r="C831" s="10" t="s">
        <v>10</v>
      </c>
      <c r="D831" s="10" t="s">
        <v>11</v>
      </c>
      <c r="E831" s="10" t="s">
        <v>310</v>
      </c>
      <c r="F831" s="10"/>
      <c r="G831" s="12" t="s">
        <v>12</v>
      </c>
      <c r="H831" s="11" t="s">
        <v>13</v>
      </c>
      <c r="I831" s="11" t="s">
        <v>14</v>
      </c>
      <c r="J831" s="11" t="s">
        <v>16</v>
      </c>
    </row>
    <row r="832" customFormat="false" ht="52" hidden="false" customHeight="true" outlineLevel="0" collapsed="false">
      <c r="A832" s="16" t="s">
        <v>311</v>
      </c>
      <c r="B832" s="17" t="s">
        <v>349</v>
      </c>
      <c r="C832" s="16" t="s">
        <v>28</v>
      </c>
      <c r="D832" s="16" t="s">
        <v>350</v>
      </c>
      <c r="E832" s="16" t="s">
        <v>316</v>
      </c>
      <c r="F832" s="16"/>
      <c r="G832" s="18" t="s">
        <v>351</v>
      </c>
      <c r="H832" s="28" t="n">
        <v>1</v>
      </c>
      <c r="I832" s="20" t="n">
        <v>622.92</v>
      </c>
      <c r="J832" s="20" t="n">
        <v>622.92</v>
      </c>
    </row>
    <row r="833" customFormat="false" ht="26" hidden="false" customHeight="true" outlineLevel="0" collapsed="false">
      <c r="A833" s="29" t="s">
        <v>313</v>
      </c>
      <c r="B833" s="30" t="s">
        <v>788</v>
      </c>
      <c r="C833" s="29" t="s">
        <v>28</v>
      </c>
      <c r="D833" s="29" t="s">
        <v>789</v>
      </c>
      <c r="E833" s="29" t="s">
        <v>316</v>
      </c>
      <c r="F833" s="29"/>
      <c r="G833" s="31" t="s">
        <v>338</v>
      </c>
      <c r="H833" s="32" t="n">
        <v>4.5</v>
      </c>
      <c r="I833" s="33" t="n">
        <v>26.7</v>
      </c>
      <c r="J833" s="33" t="n">
        <v>120.15</v>
      </c>
    </row>
    <row r="834" customFormat="false" ht="52" hidden="false" customHeight="true" outlineLevel="0" collapsed="false">
      <c r="A834" s="29" t="s">
        <v>313</v>
      </c>
      <c r="B834" s="30" t="s">
        <v>790</v>
      </c>
      <c r="C834" s="29" t="s">
        <v>28</v>
      </c>
      <c r="D834" s="29" t="s">
        <v>791</v>
      </c>
      <c r="E834" s="29" t="s">
        <v>331</v>
      </c>
      <c r="F834" s="29"/>
      <c r="G834" s="31" t="s">
        <v>335</v>
      </c>
      <c r="H834" s="32" t="n">
        <v>1.05</v>
      </c>
      <c r="I834" s="33" t="n">
        <v>1.84</v>
      </c>
      <c r="J834" s="33" t="n">
        <v>1.93</v>
      </c>
    </row>
    <row r="835" customFormat="false" ht="52" hidden="false" customHeight="true" outlineLevel="0" collapsed="false">
      <c r="A835" s="29" t="s">
        <v>313</v>
      </c>
      <c r="B835" s="30" t="s">
        <v>792</v>
      </c>
      <c r="C835" s="29" t="s">
        <v>28</v>
      </c>
      <c r="D835" s="29" t="s">
        <v>793</v>
      </c>
      <c r="E835" s="29" t="s">
        <v>331</v>
      </c>
      <c r="F835" s="29"/>
      <c r="G835" s="31" t="s">
        <v>332</v>
      </c>
      <c r="H835" s="32" t="n">
        <v>3.45</v>
      </c>
      <c r="I835" s="33" t="n">
        <v>0.35</v>
      </c>
      <c r="J835" s="33" t="n">
        <v>1.2</v>
      </c>
    </row>
    <row r="836" customFormat="false" ht="26" hidden="false" customHeight="true" outlineLevel="0" collapsed="false">
      <c r="A836" s="39" t="s">
        <v>342</v>
      </c>
      <c r="B836" s="40" t="s">
        <v>782</v>
      </c>
      <c r="C836" s="39" t="s">
        <v>28</v>
      </c>
      <c r="D836" s="39" t="s">
        <v>783</v>
      </c>
      <c r="E836" s="39" t="s">
        <v>356</v>
      </c>
      <c r="F836" s="39"/>
      <c r="G836" s="41" t="s">
        <v>351</v>
      </c>
      <c r="H836" s="42" t="n">
        <v>1.16</v>
      </c>
      <c r="I836" s="43" t="n">
        <v>130</v>
      </c>
      <c r="J836" s="43" t="n">
        <v>150.8</v>
      </c>
    </row>
    <row r="837" customFormat="false" ht="24" hidden="false" customHeight="true" outlineLevel="0" collapsed="false">
      <c r="A837" s="39" t="s">
        <v>342</v>
      </c>
      <c r="B837" s="40" t="s">
        <v>784</v>
      </c>
      <c r="C837" s="39" t="s">
        <v>28</v>
      </c>
      <c r="D837" s="39" t="s">
        <v>785</v>
      </c>
      <c r="E837" s="39" t="s">
        <v>356</v>
      </c>
      <c r="F837" s="39"/>
      <c r="G837" s="41" t="s">
        <v>376</v>
      </c>
      <c r="H837" s="42" t="n">
        <v>174.1</v>
      </c>
      <c r="I837" s="43" t="n">
        <v>1.16</v>
      </c>
      <c r="J837" s="43" t="n">
        <v>201.95</v>
      </c>
    </row>
    <row r="838" customFormat="false" ht="24" hidden="false" customHeight="true" outlineLevel="0" collapsed="false">
      <c r="A838" s="39" t="s">
        <v>342</v>
      </c>
      <c r="B838" s="40" t="s">
        <v>786</v>
      </c>
      <c r="C838" s="39" t="s">
        <v>28</v>
      </c>
      <c r="D838" s="39" t="s">
        <v>787</v>
      </c>
      <c r="E838" s="39" t="s">
        <v>356</v>
      </c>
      <c r="F838" s="39"/>
      <c r="G838" s="41" t="s">
        <v>376</v>
      </c>
      <c r="H838" s="42" t="n">
        <v>195.86</v>
      </c>
      <c r="I838" s="43" t="n">
        <v>0.75</v>
      </c>
      <c r="J838" s="43" t="n">
        <v>146.89</v>
      </c>
    </row>
    <row r="839" customFormat="false" ht="18" hidden="false" customHeight="false" outlineLevel="0" collapsed="false">
      <c r="A839" s="34"/>
      <c r="B839" s="34"/>
      <c r="C839" s="34"/>
      <c r="D839" s="34"/>
      <c r="E839" s="35" t="s">
        <v>323</v>
      </c>
      <c r="F839" s="36" t="n">
        <v>41.7728583</v>
      </c>
      <c r="G839" s="35" t="s">
        <v>324</v>
      </c>
      <c r="H839" s="36" t="n">
        <v>48.05</v>
      </c>
      <c r="I839" s="35" t="s">
        <v>325</v>
      </c>
      <c r="J839" s="36" t="n">
        <v>89.82</v>
      </c>
    </row>
    <row r="840" customFormat="false" ht="18" hidden="false" customHeight="true" outlineLevel="0" collapsed="false">
      <c r="A840" s="34"/>
      <c r="B840" s="34"/>
      <c r="C840" s="34"/>
      <c r="D840" s="34"/>
      <c r="E840" s="35" t="s">
        <v>326</v>
      </c>
      <c r="F840" s="36" t="n">
        <v>134.42</v>
      </c>
      <c r="G840" s="34"/>
      <c r="H840" s="37" t="s">
        <v>327</v>
      </c>
      <c r="I840" s="37"/>
      <c r="J840" s="36" t="n">
        <v>757.34</v>
      </c>
    </row>
    <row r="841" customFormat="false" ht="1" hidden="false" customHeight="true" outlineLevel="0" collapsed="false">
      <c r="A841" s="38"/>
      <c r="B841" s="38"/>
      <c r="C841" s="38"/>
      <c r="D841" s="38"/>
      <c r="E841" s="38"/>
      <c r="F841" s="38"/>
      <c r="G841" s="38"/>
      <c r="H841" s="38"/>
      <c r="I841" s="38"/>
      <c r="J841" s="38"/>
    </row>
    <row r="842" customFormat="false" ht="18" hidden="false" customHeight="true" outlineLevel="0" collapsed="false">
      <c r="A842" s="10"/>
      <c r="B842" s="11" t="s">
        <v>9</v>
      </c>
      <c r="C842" s="10" t="s">
        <v>10</v>
      </c>
      <c r="D842" s="10" t="s">
        <v>11</v>
      </c>
      <c r="E842" s="10" t="s">
        <v>310</v>
      </c>
      <c r="F842" s="10"/>
      <c r="G842" s="12" t="s">
        <v>12</v>
      </c>
      <c r="H842" s="11" t="s">
        <v>13</v>
      </c>
      <c r="I842" s="11" t="s">
        <v>14</v>
      </c>
      <c r="J842" s="11" t="s">
        <v>16</v>
      </c>
    </row>
    <row r="843" customFormat="false" ht="39" hidden="false" customHeight="true" outlineLevel="0" collapsed="false">
      <c r="A843" s="16" t="s">
        <v>311</v>
      </c>
      <c r="B843" s="17" t="s">
        <v>393</v>
      </c>
      <c r="C843" s="16" t="s">
        <v>28</v>
      </c>
      <c r="D843" s="16" t="s">
        <v>394</v>
      </c>
      <c r="E843" s="16" t="s">
        <v>316</v>
      </c>
      <c r="F843" s="16"/>
      <c r="G843" s="18" t="s">
        <v>351</v>
      </c>
      <c r="H843" s="28" t="n">
        <v>1</v>
      </c>
      <c r="I843" s="20" t="n">
        <v>684.29</v>
      </c>
      <c r="J843" s="20" t="n">
        <v>684.29</v>
      </c>
    </row>
    <row r="844" customFormat="false" ht="24" hidden="false" customHeight="true" outlineLevel="0" collapsed="false">
      <c r="A844" s="29" t="s">
        <v>313</v>
      </c>
      <c r="B844" s="30" t="s">
        <v>339</v>
      </c>
      <c r="C844" s="29" t="s">
        <v>28</v>
      </c>
      <c r="D844" s="29" t="s">
        <v>340</v>
      </c>
      <c r="E844" s="29" t="s">
        <v>316</v>
      </c>
      <c r="F844" s="29"/>
      <c r="G844" s="31" t="s">
        <v>338</v>
      </c>
      <c r="H844" s="32" t="n">
        <v>11.02</v>
      </c>
      <c r="I844" s="33" t="n">
        <v>22.1</v>
      </c>
      <c r="J844" s="33" t="n">
        <v>243.54</v>
      </c>
    </row>
    <row r="845" customFormat="false" ht="26" hidden="false" customHeight="true" outlineLevel="0" collapsed="false">
      <c r="A845" s="39" t="s">
        <v>342</v>
      </c>
      <c r="B845" s="40" t="s">
        <v>794</v>
      </c>
      <c r="C845" s="39" t="s">
        <v>28</v>
      </c>
      <c r="D845" s="39" t="s">
        <v>795</v>
      </c>
      <c r="E845" s="39" t="s">
        <v>356</v>
      </c>
      <c r="F845" s="39"/>
      <c r="G845" s="41" t="s">
        <v>351</v>
      </c>
      <c r="H845" s="42" t="n">
        <v>0.94</v>
      </c>
      <c r="I845" s="43" t="n">
        <v>131.69</v>
      </c>
      <c r="J845" s="43" t="n">
        <v>123.78</v>
      </c>
    </row>
    <row r="846" customFormat="false" ht="24" hidden="false" customHeight="true" outlineLevel="0" collapsed="false">
      <c r="A846" s="39" t="s">
        <v>342</v>
      </c>
      <c r="B846" s="40" t="s">
        <v>786</v>
      </c>
      <c r="C846" s="39" t="s">
        <v>28</v>
      </c>
      <c r="D846" s="39" t="s">
        <v>787</v>
      </c>
      <c r="E846" s="39" t="s">
        <v>356</v>
      </c>
      <c r="F846" s="39"/>
      <c r="G846" s="41" t="s">
        <v>376</v>
      </c>
      <c r="H846" s="42" t="n">
        <v>422.63</v>
      </c>
      <c r="I846" s="43" t="n">
        <v>0.75</v>
      </c>
      <c r="J846" s="43" t="n">
        <v>316.97</v>
      </c>
    </row>
    <row r="847" customFormat="false" ht="18" hidden="false" customHeight="false" outlineLevel="0" collapsed="false">
      <c r="A847" s="34"/>
      <c r="B847" s="34"/>
      <c r="C847" s="34"/>
      <c r="D847" s="34"/>
      <c r="E847" s="35" t="s">
        <v>323</v>
      </c>
      <c r="F847" s="36" t="n">
        <v>73.2350479025207</v>
      </c>
      <c r="G847" s="35" t="s">
        <v>324</v>
      </c>
      <c r="H847" s="36" t="n">
        <v>84.23</v>
      </c>
      <c r="I847" s="35" t="s">
        <v>325</v>
      </c>
      <c r="J847" s="36" t="n">
        <v>157.47</v>
      </c>
    </row>
    <row r="848" customFormat="false" ht="18" hidden="false" customHeight="true" outlineLevel="0" collapsed="false">
      <c r="A848" s="34"/>
      <c r="B848" s="34"/>
      <c r="C848" s="34"/>
      <c r="D848" s="34"/>
      <c r="E848" s="35" t="s">
        <v>326</v>
      </c>
      <c r="F848" s="36" t="n">
        <v>147.66</v>
      </c>
      <c r="G848" s="34"/>
      <c r="H848" s="37" t="s">
        <v>327</v>
      </c>
      <c r="I848" s="37"/>
      <c r="J848" s="36" t="n">
        <v>831.95</v>
      </c>
    </row>
    <row r="849" customFormat="false" ht="1" hidden="false" customHeight="true" outlineLevel="0" collapsed="false">
      <c r="A849" s="38"/>
      <c r="B849" s="38"/>
      <c r="C849" s="38"/>
      <c r="D849" s="38"/>
      <c r="E849" s="38"/>
      <c r="F849" s="38"/>
      <c r="G849" s="38"/>
      <c r="H849" s="38"/>
      <c r="I849" s="38"/>
      <c r="J849" s="38"/>
    </row>
    <row r="850" customFormat="false" ht="18" hidden="false" customHeight="true" outlineLevel="0" collapsed="false">
      <c r="A850" s="10"/>
      <c r="B850" s="11" t="s">
        <v>9</v>
      </c>
      <c r="C850" s="10" t="s">
        <v>10</v>
      </c>
      <c r="D850" s="10" t="s">
        <v>11</v>
      </c>
      <c r="E850" s="10" t="s">
        <v>310</v>
      </c>
      <c r="F850" s="10"/>
      <c r="G850" s="12" t="s">
        <v>12</v>
      </c>
      <c r="H850" s="11" t="s">
        <v>13</v>
      </c>
      <c r="I850" s="11" t="s">
        <v>14</v>
      </c>
      <c r="J850" s="11" t="s">
        <v>16</v>
      </c>
    </row>
    <row r="851" customFormat="false" ht="26" hidden="false" customHeight="true" outlineLevel="0" collapsed="false">
      <c r="A851" s="16" t="s">
        <v>311</v>
      </c>
      <c r="B851" s="17" t="s">
        <v>796</v>
      </c>
      <c r="C851" s="16" t="s">
        <v>28</v>
      </c>
      <c r="D851" s="16" t="s">
        <v>797</v>
      </c>
      <c r="E851" s="16" t="s">
        <v>316</v>
      </c>
      <c r="F851" s="16"/>
      <c r="G851" s="18" t="s">
        <v>351</v>
      </c>
      <c r="H851" s="28" t="n">
        <v>1</v>
      </c>
      <c r="I851" s="20" t="n">
        <v>690.71</v>
      </c>
      <c r="J851" s="20" t="n">
        <v>690.71</v>
      </c>
    </row>
    <row r="852" customFormat="false" ht="24" hidden="false" customHeight="true" outlineLevel="0" collapsed="false">
      <c r="A852" s="29" t="s">
        <v>313</v>
      </c>
      <c r="B852" s="30" t="s">
        <v>339</v>
      </c>
      <c r="C852" s="29" t="s">
        <v>28</v>
      </c>
      <c r="D852" s="29" t="s">
        <v>340</v>
      </c>
      <c r="E852" s="29" t="s">
        <v>316</v>
      </c>
      <c r="F852" s="29"/>
      <c r="G852" s="31" t="s">
        <v>338</v>
      </c>
      <c r="H852" s="32" t="n">
        <v>8.57</v>
      </c>
      <c r="I852" s="33" t="n">
        <v>22.1</v>
      </c>
      <c r="J852" s="33" t="n">
        <v>189.39</v>
      </c>
    </row>
    <row r="853" customFormat="false" ht="26" hidden="false" customHeight="true" outlineLevel="0" collapsed="false">
      <c r="A853" s="39" t="s">
        <v>342</v>
      </c>
      <c r="B853" s="40" t="s">
        <v>782</v>
      </c>
      <c r="C853" s="39" t="s">
        <v>28</v>
      </c>
      <c r="D853" s="39" t="s">
        <v>783</v>
      </c>
      <c r="E853" s="39" t="s">
        <v>356</v>
      </c>
      <c r="F853" s="39"/>
      <c r="G853" s="41" t="s">
        <v>351</v>
      </c>
      <c r="H853" s="42" t="n">
        <v>1.07</v>
      </c>
      <c r="I853" s="43" t="n">
        <v>130</v>
      </c>
      <c r="J853" s="43" t="n">
        <v>139.1</v>
      </c>
    </row>
    <row r="854" customFormat="false" ht="24" hidden="false" customHeight="true" outlineLevel="0" collapsed="false">
      <c r="A854" s="39" t="s">
        <v>342</v>
      </c>
      <c r="B854" s="40" t="s">
        <v>786</v>
      </c>
      <c r="C854" s="39" t="s">
        <v>28</v>
      </c>
      <c r="D854" s="39" t="s">
        <v>787</v>
      </c>
      <c r="E854" s="39" t="s">
        <v>356</v>
      </c>
      <c r="F854" s="39"/>
      <c r="G854" s="41" t="s">
        <v>376</v>
      </c>
      <c r="H854" s="42" t="n">
        <v>482.96</v>
      </c>
      <c r="I854" s="43" t="n">
        <v>0.75</v>
      </c>
      <c r="J854" s="43" t="n">
        <v>362.22</v>
      </c>
    </row>
    <row r="855" customFormat="false" ht="18" hidden="false" customHeight="false" outlineLevel="0" collapsed="false">
      <c r="A855" s="34"/>
      <c r="B855" s="34"/>
      <c r="C855" s="34"/>
      <c r="D855" s="34"/>
      <c r="E855" s="35" t="s">
        <v>323</v>
      </c>
      <c r="F855" s="36" t="n">
        <v>56.9528415961306</v>
      </c>
      <c r="G855" s="35" t="s">
        <v>324</v>
      </c>
      <c r="H855" s="36" t="n">
        <v>65.51</v>
      </c>
      <c r="I855" s="35" t="s">
        <v>325</v>
      </c>
      <c r="J855" s="36" t="n">
        <v>122.46</v>
      </c>
    </row>
    <row r="856" customFormat="false" ht="18" hidden="false" customHeight="true" outlineLevel="0" collapsed="false">
      <c r="A856" s="34"/>
      <c r="B856" s="34"/>
      <c r="C856" s="34"/>
      <c r="D856" s="34"/>
      <c r="E856" s="35" t="s">
        <v>326</v>
      </c>
      <c r="F856" s="36" t="n">
        <v>149.05</v>
      </c>
      <c r="G856" s="34"/>
      <c r="H856" s="37" t="s">
        <v>327</v>
      </c>
      <c r="I856" s="37"/>
      <c r="J856" s="36" t="n">
        <v>839.76</v>
      </c>
    </row>
    <row r="857" customFormat="false" ht="1" hidden="false" customHeight="true" outlineLevel="0" collapsed="false">
      <c r="A857" s="38"/>
      <c r="B857" s="38"/>
      <c r="C857" s="38"/>
      <c r="D857" s="38"/>
      <c r="E857" s="38"/>
      <c r="F857" s="38"/>
      <c r="G857" s="38"/>
      <c r="H857" s="38"/>
      <c r="I857" s="38"/>
      <c r="J857" s="38"/>
    </row>
    <row r="858" customFormat="false" ht="18" hidden="false" customHeight="true" outlineLevel="0" collapsed="false">
      <c r="A858" s="10"/>
      <c r="B858" s="11" t="s">
        <v>9</v>
      </c>
      <c r="C858" s="10" t="s">
        <v>10</v>
      </c>
      <c r="D858" s="10" t="s">
        <v>11</v>
      </c>
      <c r="E858" s="10" t="s">
        <v>310</v>
      </c>
      <c r="F858" s="10"/>
      <c r="G858" s="12" t="s">
        <v>12</v>
      </c>
      <c r="H858" s="11" t="s">
        <v>13</v>
      </c>
      <c r="I858" s="11" t="s">
        <v>14</v>
      </c>
      <c r="J858" s="11" t="s">
        <v>16</v>
      </c>
    </row>
    <row r="859" customFormat="false" ht="26" hidden="false" customHeight="true" outlineLevel="0" collapsed="false">
      <c r="A859" s="16" t="s">
        <v>311</v>
      </c>
      <c r="B859" s="17" t="s">
        <v>551</v>
      </c>
      <c r="C859" s="16" t="s">
        <v>28</v>
      </c>
      <c r="D859" s="16" t="s">
        <v>552</v>
      </c>
      <c r="E859" s="16" t="s">
        <v>316</v>
      </c>
      <c r="F859" s="16"/>
      <c r="G859" s="18" t="s">
        <v>338</v>
      </c>
      <c r="H859" s="28" t="n">
        <v>1</v>
      </c>
      <c r="I859" s="20" t="n">
        <v>23.65</v>
      </c>
      <c r="J859" s="20" t="n">
        <v>23.65</v>
      </c>
    </row>
    <row r="860" customFormat="false" ht="26" hidden="false" customHeight="true" outlineLevel="0" collapsed="false">
      <c r="A860" s="29" t="s">
        <v>313</v>
      </c>
      <c r="B860" s="30" t="s">
        <v>798</v>
      </c>
      <c r="C860" s="29" t="s">
        <v>28</v>
      </c>
      <c r="D860" s="29" t="s">
        <v>799</v>
      </c>
      <c r="E860" s="29" t="s">
        <v>316</v>
      </c>
      <c r="F860" s="29"/>
      <c r="G860" s="31" t="s">
        <v>338</v>
      </c>
      <c r="H860" s="32" t="n">
        <v>1</v>
      </c>
      <c r="I860" s="33" t="n">
        <v>0.64</v>
      </c>
      <c r="J860" s="33" t="n">
        <v>0.64</v>
      </c>
    </row>
    <row r="861" customFormat="false" ht="24" hidden="false" customHeight="true" outlineLevel="0" collapsed="false">
      <c r="A861" s="39" t="s">
        <v>342</v>
      </c>
      <c r="B861" s="40" t="s">
        <v>800</v>
      </c>
      <c r="C861" s="39" t="s">
        <v>28</v>
      </c>
      <c r="D861" s="39" t="s">
        <v>801</v>
      </c>
      <c r="E861" s="39" t="s">
        <v>345</v>
      </c>
      <c r="F861" s="39"/>
      <c r="G861" s="41" t="s">
        <v>338</v>
      </c>
      <c r="H861" s="42" t="n">
        <v>1</v>
      </c>
      <c r="I861" s="43" t="n">
        <v>15.09</v>
      </c>
      <c r="J861" s="43" t="n">
        <v>15.09</v>
      </c>
    </row>
    <row r="862" customFormat="false" ht="26" hidden="false" customHeight="true" outlineLevel="0" collapsed="false">
      <c r="A862" s="39" t="s">
        <v>342</v>
      </c>
      <c r="B862" s="40" t="s">
        <v>768</v>
      </c>
      <c r="C862" s="39" t="s">
        <v>28</v>
      </c>
      <c r="D862" s="39" t="s">
        <v>769</v>
      </c>
      <c r="E862" s="39" t="s">
        <v>770</v>
      </c>
      <c r="F862" s="39"/>
      <c r="G862" s="41" t="s">
        <v>338</v>
      </c>
      <c r="H862" s="42" t="n">
        <v>1</v>
      </c>
      <c r="I862" s="43" t="n">
        <v>3.39</v>
      </c>
      <c r="J862" s="43" t="n">
        <v>3.39</v>
      </c>
    </row>
    <row r="863" customFormat="false" ht="26" hidden="false" customHeight="true" outlineLevel="0" collapsed="false">
      <c r="A863" s="39" t="s">
        <v>342</v>
      </c>
      <c r="B863" s="40" t="s">
        <v>771</v>
      </c>
      <c r="C863" s="39" t="s">
        <v>28</v>
      </c>
      <c r="D863" s="39" t="s">
        <v>772</v>
      </c>
      <c r="E863" s="39" t="s">
        <v>723</v>
      </c>
      <c r="F863" s="39"/>
      <c r="G863" s="41" t="s">
        <v>338</v>
      </c>
      <c r="H863" s="42" t="n">
        <v>1</v>
      </c>
      <c r="I863" s="43" t="n">
        <v>1.1</v>
      </c>
      <c r="J863" s="43" t="n">
        <v>1.1</v>
      </c>
    </row>
    <row r="864" customFormat="false" ht="26" hidden="false" customHeight="true" outlineLevel="0" collapsed="false">
      <c r="A864" s="39" t="s">
        <v>342</v>
      </c>
      <c r="B864" s="40" t="s">
        <v>773</v>
      </c>
      <c r="C864" s="39" t="s">
        <v>28</v>
      </c>
      <c r="D864" s="39" t="s">
        <v>774</v>
      </c>
      <c r="E864" s="39" t="s">
        <v>770</v>
      </c>
      <c r="F864" s="39"/>
      <c r="G864" s="41" t="s">
        <v>338</v>
      </c>
      <c r="H864" s="42" t="n">
        <v>1</v>
      </c>
      <c r="I864" s="43" t="n">
        <v>1.34</v>
      </c>
      <c r="J864" s="43" t="n">
        <v>1.34</v>
      </c>
    </row>
    <row r="865" customFormat="false" ht="26" hidden="false" customHeight="true" outlineLevel="0" collapsed="false">
      <c r="A865" s="39" t="s">
        <v>342</v>
      </c>
      <c r="B865" s="40" t="s">
        <v>775</v>
      </c>
      <c r="C865" s="39" t="s">
        <v>28</v>
      </c>
      <c r="D865" s="39" t="s">
        <v>776</v>
      </c>
      <c r="E865" s="39" t="s">
        <v>777</v>
      </c>
      <c r="F865" s="39"/>
      <c r="G865" s="41" t="s">
        <v>338</v>
      </c>
      <c r="H865" s="42" t="n">
        <v>1</v>
      </c>
      <c r="I865" s="43" t="n">
        <v>0.04</v>
      </c>
      <c r="J865" s="43" t="n">
        <v>0.04</v>
      </c>
    </row>
    <row r="866" customFormat="false" ht="26" hidden="false" customHeight="true" outlineLevel="0" collapsed="false">
      <c r="A866" s="39" t="s">
        <v>342</v>
      </c>
      <c r="B866" s="40" t="s">
        <v>802</v>
      </c>
      <c r="C866" s="39" t="s">
        <v>28</v>
      </c>
      <c r="D866" s="39" t="s">
        <v>803</v>
      </c>
      <c r="E866" s="39" t="s">
        <v>371</v>
      </c>
      <c r="F866" s="39"/>
      <c r="G866" s="41" t="s">
        <v>338</v>
      </c>
      <c r="H866" s="42" t="n">
        <v>1</v>
      </c>
      <c r="I866" s="43" t="n">
        <v>0.85</v>
      </c>
      <c r="J866" s="43" t="n">
        <v>0.85</v>
      </c>
    </row>
    <row r="867" customFormat="false" ht="26" hidden="false" customHeight="true" outlineLevel="0" collapsed="false">
      <c r="A867" s="39" t="s">
        <v>342</v>
      </c>
      <c r="B867" s="40" t="s">
        <v>804</v>
      </c>
      <c r="C867" s="39" t="s">
        <v>28</v>
      </c>
      <c r="D867" s="39" t="s">
        <v>805</v>
      </c>
      <c r="E867" s="39" t="s">
        <v>371</v>
      </c>
      <c r="F867" s="39"/>
      <c r="G867" s="41" t="s">
        <v>338</v>
      </c>
      <c r="H867" s="42" t="n">
        <v>1</v>
      </c>
      <c r="I867" s="43" t="n">
        <v>1.2</v>
      </c>
      <c r="J867" s="43" t="n">
        <v>1.2</v>
      </c>
    </row>
    <row r="868" customFormat="false" ht="18" hidden="false" customHeight="false" outlineLevel="0" collapsed="false">
      <c r="A868" s="34"/>
      <c r="B868" s="34"/>
      <c r="C868" s="34"/>
      <c r="D868" s="34"/>
      <c r="E868" s="35" t="s">
        <v>323</v>
      </c>
      <c r="F868" s="36" t="n">
        <v>7.3155985</v>
      </c>
      <c r="G868" s="35" t="s">
        <v>324</v>
      </c>
      <c r="H868" s="36" t="n">
        <v>8.41</v>
      </c>
      <c r="I868" s="35" t="s">
        <v>325</v>
      </c>
      <c r="J868" s="36" t="n">
        <v>15.73</v>
      </c>
    </row>
    <row r="869" customFormat="false" ht="18" hidden="false" customHeight="true" outlineLevel="0" collapsed="false">
      <c r="A869" s="34"/>
      <c r="B869" s="34"/>
      <c r="C869" s="34"/>
      <c r="D869" s="34"/>
      <c r="E869" s="35" t="s">
        <v>326</v>
      </c>
      <c r="F869" s="36" t="n">
        <v>5.1</v>
      </c>
      <c r="G869" s="34"/>
      <c r="H869" s="37" t="s">
        <v>327</v>
      </c>
      <c r="I869" s="37"/>
      <c r="J869" s="36" t="n">
        <v>28.75</v>
      </c>
    </row>
    <row r="870" customFormat="false" ht="1" hidden="false" customHeight="true" outlineLevel="0" collapsed="false">
      <c r="A870" s="38"/>
      <c r="B870" s="38"/>
      <c r="C870" s="38"/>
      <c r="D870" s="38"/>
      <c r="E870" s="38"/>
      <c r="F870" s="38"/>
      <c r="G870" s="38"/>
      <c r="H870" s="38"/>
      <c r="I870" s="38"/>
      <c r="J870" s="38"/>
    </row>
    <row r="871" customFormat="false" ht="18" hidden="false" customHeight="true" outlineLevel="0" collapsed="false">
      <c r="A871" s="10"/>
      <c r="B871" s="11" t="s">
        <v>9</v>
      </c>
      <c r="C871" s="10" t="s">
        <v>10</v>
      </c>
      <c r="D871" s="10" t="s">
        <v>11</v>
      </c>
      <c r="E871" s="10" t="s">
        <v>310</v>
      </c>
      <c r="F871" s="10"/>
      <c r="G871" s="12" t="s">
        <v>12</v>
      </c>
      <c r="H871" s="11" t="s">
        <v>13</v>
      </c>
      <c r="I871" s="11" t="s">
        <v>14</v>
      </c>
      <c r="J871" s="11" t="s">
        <v>16</v>
      </c>
    </row>
    <row r="872" customFormat="false" ht="26" hidden="false" customHeight="true" outlineLevel="0" collapsed="false">
      <c r="A872" s="16" t="s">
        <v>311</v>
      </c>
      <c r="B872" s="17" t="s">
        <v>484</v>
      </c>
      <c r="C872" s="16" t="s">
        <v>28</v>
      </c>
      <c r="D872" s="16" t="s">
        <v>485</v>
      </c>
      <c r="E872" s="16" t="s">
        <v>316</v>
      </c>
      <c r="F872" s="16"/>
      <c r="G872" s="18" t="s">
        <v>338</v>
      </c>
      <c r="H872" s="28" t="n">
        <v>1</v>
      </c>
      <c r="I872" s="20" t="n">
        <v>22.64</v>
      </c>
      <c r="J872" s="20" t="n">
        <v>22.64</v>
      </c>
    </row>
    <row r="873" customFormat="false" ht="39" hidden="false" customHeight="true" outlineLevel="0" collapsed="false">
      <c r="A873" s="29" t="s">
        <v>313</v>
      </c>
      <c r="B873" s="30" t="s">
        <v>806</v>
      </c>
      <c r="C873" s="29" t="s">
        <v>28</v>
      </c>
      <c r="D873" s="29" t="s">
        <v>807</v>
      </c>
      <c r="E873" s="29" t="s">
        <v>316</v>
      </c>
      <c r="F873" s="29"/>
      <c r="G873" s="31" t="s">
        <v>338</v>
      </c>
      <c r="H873" s="32" t="n">
        <v>1</v>
      </c>
      <c r="I873" s="33" t="n">
        <v>0.31</v>
      </c>
      <c r="J873" s="33" t="n">
        <v>0.31</v>
      </c>
    </row>
    <row r="874" customFormat="false" ht="26" hidden="false" customHeight="true" outlineLevel="0" collapsed="false">
      <c r="A874" s="39" t="s">
        <v>342</v>
      </c>
      <c r="B874" s="40" t="s">
        <v>808</v>
      </c>
      <c r="C874" s="39" t="s">
        <v>28</v>
      </c>
      <c r="D874" s="39" t="s">
        <v>809</v>
      </c>
      <c r="E874" s="39" t="s">
        <v>345</v>
      </c>
      <c r="F874" s="39"/>
      <c r="G874" s="41" t="s">
        <v>338</v>
      </c>
      <c r="H874" s="42" t="n">
        <v>1</v>
      </c>
      <c r="I874" s="43" t="n">
        <v>15.09</v>
      </c>
      <c r="J874" s="43" t="n">
        <v>15.09</v>
      </c>
    </row>
    <row r="875" customFormat="false" ht="26" hidden="false" customHeight="true" outlineLevel="0" collapsed="false">
      <c r="A875" s="39" t="s">
        <v>342</v>
      </c>
      <c r="B875" s="40" t="s">
        <v>768</v>
      </c>
      <c r="C875" s="39" t="s">
        <v>28</v>
      </c>
      <c r="D875" s="39" t="s">
        <v>769</v>
      </c>
      <c r="E875" s="39" t="s">
        <v>770</v>
      </c>
      <c r="F875" s="39"/>
      <c r="G875" s="41" t="s">
        <v>338</v>
      </c>
      <c r="H875" s="42" t="n">
        <v>1</v>
      </c>
      <c r="I875" s="43" t="n">
        <v>3.39</v>
      </c>
      <c r="J875" s="43" t="n">
        <v>3.39</v>
      </c>
    </row>
    <row r="876" customFormat="false" ht="26" hidden="false" customHeight="true" outlineLevel="0" collapsed="false">
      <c r="A876" s="39" t="s">
        <v>342</v>
      </c>
      <c r="B876" s="40" t="s">
        <v>771</v>
      </c>
      <c r="C876" s="39" t="s">
        <v>28</v>
      </c>
      <c r="D876" s="39" t="s">
        <v>772</v>
      </c>
      <c r="E876" s="39" t="s">
        <v>723</v>
      </c>
      <c r="F876" s="39"/>
      <c r="G876" s="41" t="s">
        <v>338</v>
      </c>
      <c r="H876" s="42" t="n">
        <v>1</v>
      </c>
      <c r="I876" s="43" t="n">
        <v>1.1</v>
      </c>
      <c r="J876" s="43" t="n">
        <v>1.1</v>
      </c>
    </row>
    <row r="877" customFormat="false" ht="26" hidden="false" customHeight="true" outlineLevel="0" collapsed="false">
      <c r="A877" s="39" t="s">
        <v>342</v>
      </c>
      <c r="B877" s="40" t="s">
        <v>773</v>
      </c>
      <c r="C877" s="39" t="s">
        <v>28</v>
      </c>
      <c r="D877" s="39" t="s">
        <v>774</v>
      </c>
      <c r="E877" s="39" t="s">
        <v>770</v>
      </c>
      <c r="F877" s="39"/>
      <c r="G877" s="41" t="s">
        <v>338</v>
      </c>
      <c r="H877" s="42" t="n">
        <v>1</v>
      </c>
      <c r="I877" s="43" t="n">
        <v>1.34</v>
      </c>
      <c r="J877" s="43" t="n">
        <v>1.34</v>
      </c>
    </row>
    <row r="878" customFormat="false" ht="26" hidden="false" customHeight="true" outlineLevel="0" collapsed="false">
      <c r="A878" s="39" t="s">
        <v>342</v>
      </c>
      <c r="B878" s="40" t="s">
        <v>775</v>
      </c>
      <c r="C878" s="39" t="s">
        <v>28</v>
      </c>
      <c r="D878" s="39" t="s">
        <v>776</v>
      </c>
      <c r="E878" s="39" t="s">
        <v>777</v>
      </c>
      <c r="F878" s="39"/>
      <c r="G878" s="41" t="s">
        <v>338</v>
      </c>
      <c r="H878" s="42" t="n">
        <v>1</v>
      </c>
      <c r="I878" s="43" t="n">
        <v>0.04</v>
      </c>
      <c r="J878" s="43" t="n">
        <v>0.04</v>
      </c>
    </row>
    <row r="879" customFormat="false" ht="26" hidden="false" customHeight="true" outlineLevel="0" collapsed="false">
      <c r="A879" s="39" t="s">
        <v>342</v>
      </c>
      <c r="B879" s="40" t="s">
        <v>810</v>
      </c>
      <c r="C879" s="39" t="s">
        <v>28</v>
      </c>
      <c r="D879" s="39" t="s">
        <v>811</v>
      </c>
      <c r="E879" s="39" t="s">
        <v>371</v>
      </c>
      <c r="F879" s="39"/>
      <c r="G879" s="41" t="s">
        <v>338</v>
      </c>
      <c r="H879" s="42" t="n">
        <v>1</v>
      </c>
      <c r="I879" s="43" t="n">
        <v>0.31</v>
      </c>
      <c r="J879" s="43" t="n">
        <v>0.31</v>
      </c>
    </row>
    <row r="880" customFormat="false" ht="26" hidden="false" customHeight="true" outlineLevel="0" collapsed="false">
      <c r="A880" s="39" t="s">
        <v>342</v>
      </c>
      <c r="B880" s="40" t="s">
        <v>812</v>
      </c>
      <c r="C880" s="39" t="s">
        <v>28</v>
      </c>
      <c r="D880" s="39" t="s">
        <v>813</v>
      </c>
      <c r="E880" s="39" t="s">
        <v>371</v>
      </c>
      <c r="F880" s="39"/>
      <c r="G880" s="41" t="s">
        <v>338</v>
      </c>
      <c r="H880" s="42" t="n">
        <v>1</v>
      </c>
      <c r="I880" s="43" t="n">
        <v>1.06</v>
      </c>
      <c r="J880" s="43" t="n">
        <v>1.06</v>
      </c>
    </row>
    <row r="881" customFormat="false" ht="18" hidden="false" customHeight="false" outlineLevel="0" collapsed="false">
      <c r="A881" s="34"/>
      <c r="B881" s="34"/>
      <c r="C881" s="34"/>
      <c r="D881" s="34"/>
      <c r="E881" s="35" t="s">
        <v>323</v>
      </c>
      <c r="F881" s="36" t="n">
        <v>7.1621245</v>
      </c>
      <c r="G881" s="35" t="s">
        <v>324</v>
      </c>
      <c r="H881" s="36" t="n">
        <v>8.24</v>
      </c>
      <c r="I881" s="35" t="s">
        <v>325</v>
      </c>
      <c r="J881" s="36" t="n">
        <v>15.4</v>
      </c>
    </row>
    <row r="882" customFormat="false" ht="18" hidden="false" customHeight="true" outlineLevel="0" collapsed="false">
      <c r="A882" s="34"/>
      <c r="B882" s="34"/>
      <c r="C882" s="34"/>
      <c r="D882" s="34"/>
      <c r="E882" s="35" t="s">
        <v>326</v>
      </c>
      <c r="F882" s="36" t="n">
        <v>4.88</v>
      </c>
      <c r="G882" s="34"/>
      <c r="H882" s="37" t="s">
        <v>327</v>
      </c>
      <c r="I882" s="37"/>
      <c r="J882" s="36" t="n">
        <v>27.52</v>
      </c>
    </row>
    <row r="883" customFormat="false" ht="1" hidden="false" customHeight="true" outlineLevel="0" collapsed="false">
      <c r="A883" s="38"/>
      <c r="B883" s="38"/>
      <c r="C883" s="38"/>
      <c r="D883" s="38"/>
      <c r="E883" s="38"/>
      <c r="F883" s="38"/>
      <c r="G883" s="38"/>
      <c r="H883" s="38"/>
      <c r="I883" s="38"/>
      <c r="J883" s="38"/>
    </row>
    <row r="884" customFormat="false" ht="18" hidden="false" customHeight="true" outlineLevel="0" collapsed="false">
      <c r="A884" s="10"/>
      <c r="B884" s="11" t="s">
        <v>9</v>
      </c>
      <c r="C884" s="10" t="s">
        <v>10</v>
      </c>
      <c r="D884" s="10" t="s">
        <v>11</v>
      </c>
      <c r="E884" s="10" t="s">
        <v>310</v>
      </c>
      <c r="F884" s="10"/>
      <c r="G884" s="12" t="s">
        <v>12</v>
      </c>
      <c r="H884" s="11" t="s">
        <v>13</v>
      </c>
      <c r="I884" s="11" t="s">
        <v>14</v>
      </c>
      <c r="J884" s="11" t="s">
        <v>16</v>
      </c>
    </row>
    <row r="885" customFormat="false" ht="26" hidden="false" customHeight="true" outlineLevel="0" collapsed="false">
      <c r="A885" s="16" t="s">
        <v>311</v>
      </c>
      <c r="B885" s="17" t="s">
        <v>336</v>
      </c>
      <c r="C885" s="16" t="s">
        <v>28</v>
      </c>
      <c r="D885" s="16" t="s">
        <v>337</v>
      </c>
      <c r="E885" s="16" t="s">
        <v>316</v>
      </c>
      <c r="F885" s="16"/>
      <c r="G885" s="18" t="s">
        <v>338</v>
      </c>
      <c r="H885" s="28" t="n">
        <v>1</v>
      </c>
      <c r="I885" s="20" t="n">
        <v>28.73</v>
      </c>
      <c r="J885" s="20" t="n">
        <v>28.73</v>
      </c>
    </row>
    <row r="886" customFormat="false" ht="26" hidden="false" customHeight="true" outlineLevel="0" collapsed="false">
      <c r="A886" s="29" t="s">
        <v>313</v>
      </c>
      <c r="B886" s="30" t="s">
        <v>814</v>
      </c>
      <c r="C886" s="29" t="s">
        <v>28</v>
      </c>
      <c r="D886" s="29" t="s">
        <v>815</v>
      </c>
      <c r="E886" s="29" t="s">
        <v>316</v>
      </c>
      <c r="F886" s="29"/>
      <c r="G886" s="31" t="s">
        <v>338</v>
      </c>
      <c r="H886" s="32" t="n">
        <v>1</v>
      </c>
      <c r="I886" s="33" t="n">
        <v>0.34</v>
      </c>
      <c r="J886" s="33" t="n">
        <v>0.34</v>
      </c>
    </row>
    <row r="887" customFormat="false" ht="24" hidden="false" customHeight="true" outlineLevel="0" collapsed="false">
      <c r="A887" s="39" t="s">
        <v>342</v>
      </c>
      <c r="B887" s="40" t="s">
        <v>816</v>
      </c>
      <c r="C887" s="39" t="s">
        <v>28</v>
      </c>
      <c r="D887" s="39" t="s">
        <v>817</v>
      </c>
      <c r="E887" s="39" t="s">
        <v>345</v>
      </c>
      <c r="F887" s="39"/>
      <c r="G887" s="41" t="s">
        <v>338</v>
      </c>
      <c r="H887" s="42" t="n">
        <v>1</v>
      </c>
      <c r="I887" s="43" t="n">
        <v>20.46</v>
      </c>
      <c r="J887" s="43" t="n">
        <v>20.46</v>
      </c>
    </row>
    <row r="888" customFormat="false" ht="26" hidden="false" customHeight="true" outlineLevel="0" collapsed="false">
      <c r="A888" s="39" t="s">
        <v>342</v>
      </c>
      <c r="B888" s="40" t="s">
        <v>768</v>
      </c>
      <c r="C888" s="39" t="s">
        <v>28</v>
      </c>
      <c r="D888" s="39" t="s">
        <v>769</v>
      </c>
      <c r="E888" s="39" t="s">
        <v>770</v>
      </c>
      <c r="F888" s="39"/>
      <c r="G888" s="41" t="s">
        <v>338</v>
      </c>
      <c r="H888" s="42" t="n">
        <v>1</v>
      </c>
      <c r="I888" s="43" t="n">
        <v>3.39</v>
      </c>
      <c r="J888" s="43" t="n">
        <v>3.39</v>
      </c>
    </row>
    <row r="889" customFormat="false" ht="26" hidden="false" customHeight="true" outlineLevel="0" collapsed="false">
      <c r="A889" s="39" t="s">
        <v>342</v>
      </c>
      <c r="B889" s="40" t="s">
        <v>771</v>
      </c>
      <c r="C889" s="39" t="s">
        <v>28</v>
      </c>
      <c r="D889" s="39" t="s">
        <v>772</v>
      </c>
      <c r="E889" s="39" t="s">
        <v>723</v>
      </c>
      <c r="F889" s="39"/>
      <c r="G889" s="41" t="s">
        <v>338</v>
      </c>
      <c r="H889" s="42" t="n">
        <v>1</v>
      </c>
      <c r="I889" s="43" t="n">
        <v>1.1</v>
      </c>
      <c r="J889" s="43" t="n">
        <v>1.1</v>
      </c>
    </row>
    <row r="890" customFormat="false" ht="26" hidden="false" customHeight="true" outlineLevel="0" collapsed="false">
      <c r="A890" s="39" t="s">
        <v>342</v>
      </c>
      <c r="B890" s="40" t="s">
        <v>773</v>
      </c>
      <c r="C890" s="39" t="s">
        <v>28</v>
      </c>
      <c r="D890" s="39" t="s">
        <v>774</v>
      </c>
      <c r="E890" s="39" t="s">
        <v>770</v>
      </c>
      <c r="F890" s="39"/>
      <c r="G890" s="41" t="s">
        <v>338</v>
      </c>
      <c r="H890" s="42" t="n">
        <v>1</v>
      </c>
      <c r="I890" s="43" t="n">
        <v>1.34</v>
      </c>
      <c r="J890" s="43" t="n">
        <v>1.34</v>
      </c>
    </row>
    <row r="891" customFormat="false" ht="26" hidden="false" customHeight="true" outlineLevel="0" collapsed="false">
      <c r="A891" s="39" t="s">
        <v>342</v>
      </c>
      <c r="B891" s="40" t="s">
        <v>775</v>
      </c>
      <c r="C891" s="39" t="s">
        <v>28</v>
      </c>
      <c r="D891" s="39" t="s">
        <v>776</v>
      </c>
      <c r="E891" s="39" t="s">
        <v>777</v>
      </c>
      <c r="F891" s="39"/>
      <c r="G891" s="41" t="s">
        <v>338</v>
      </c>
      <c r="H891" s="42" t="n">
        <v>1</v>
      </c>
      <c r="I891" s="43" t="n">
        <v>0.04</v>
      </c>
      <c r="J891" s="43" t="n">
        <v>0.04</v>
      </c>
    </row>
    <row r="892" customFormat="false" ht="26" hidden="false" customHeight="true" outlineLevel="0" collapsed="false">
      <c r="A892" s="39" t="s">
        <v>342</v>
      </c>
      <c r="B892" s="40" t="s">
        <v>818</v>
      </c>
      <c r="C892" s="39" t="s">
        <v>28</v>
      </c>
      <c r="D892" s="39" t="s">
        <v>819</v>
      </c>
      <c r="E892" s="39" t="s">
        <v>371</v>
      </c>
      <c r="F892" s="39"/>
      <c r="G892" s="41" t="s">
        <v>338</v>
      </c>
      <c r="H892" s="42" t="n">
        <v>1</v>
      </c>
      <c r="I892" s="43" t="n">
        <v>0.82</v>
      </c>
      <c r="J892" s="43" t="n">
        <v>0.82</v>
      </c>
    </row>
    <row r="893" customFormat="false" ht="26" hidden="false" customHeight="true" outlineLevel="0" collapsed="false">
      <c r="A893" s="39" t="s">
        <v>342</v>
      </c>
      <c r="B893" s="40" t="s">
        <v>820</v>
      </c>
      <c r="C893" s="39" t="s">
        <v>28</v>
      </c>
      <c r="D893" s="39" t="s">
        <v>821</v>
      </c>
      <c r="E893" s="39" t="s">
        <v>371</v>
      </c>
      <c r="F893" s="39"/>
      <c r="G893" s="41" t="s">
        <v>338</v>
      </c>
      <c r="H893" s="42" t="n">
        <v>1</v>
      </c>
      <c r="I893" s="43" t="n">
        <v>1.24</v>
      </c>
      <c r="J893" s="43" t="n">
        <v>1.24</v>
      </c>
    </row>
    <row r="894" customFormat="false" ht="18" hidden="false" customHeight="false" outlineLevel="0" collapsed="false">
      <c r="A894" s="34"/>
      <c r="B894" s="34"/>
      <c r="C894" s="34"/>
      <c r="D894" s="34"/>
      <c r="E894" s="35" t="s">
        <v>323</v>
      </c>
      <c r="F894" s="36" t="n">
        <v>9.6735187</v>
      </c>
      <c r="G894" s="35" t="s">
        <v>324</v>
      </c>
      <c r="H894" s="36" t="n">
        <v>11.13</v>
      </c>
      <c r="I894" s="35" t="s">
        <v>325</v>
      </c>
      <c r="J894" s="36" t="n">
        <v>20.8</v>
      </c>
    </row>
    <row r="895" customFormat="false" ht="18" hidden="false" customHeight="true" outlineLevel="0" collapsed="false">
      <c r="A895" s="34"/>
      <c r="B895" s="34"/>
      <c r="C895" s="34"/>
      <c r="D895" s="34"/>
      <c r="E895" s="35" t="s">
        <v>326</v>
      </c>
      <c r="F895" s="36" t="n">
        <v>6.19</v>
      </c>
      <c r="G895" s="34"/>
      <c r="H895" s="37" t="s">
        <v>327</v>
      </c>
      <c r="I895" s="37"/>
      <c r="J895" s="36" t="n">
        <v>34.92</v>
      </c>
    </row>
    <row r="896" customFormat="false" ht="1" hidden="false" customHeight="true" outlineLevel="0" collapsed="false">
      <c r="A896" s="38"/>
      <c r="B896" s="38"/>
      <c r="C896" s="38"/>
      <c r="D896" s="38"/>
      <c r="E896" s="38"/>
      <c r="F896" s="38"/>
      <c r="G896" s="38"/>
      <c r="H896" s="38"/>
      <c r="I896" s="38"/>
      <c r="J896" s="38"/>
    </row>
    <row r="897" customFormat="false" ht="18" hidden="false" customHeight="true" outlineLevel="0" collapsed="false">
      <c r="A897" s="10"/>
      <c r="B897" s="11" t="s">
        <v>9</v>
      </c>
      <c r="C897" s="10" t="s">
        <v>10</v>
      </c>
      <c r="D897" s="10" t="s">
        <v>11</v>
      </c>
      <c r="E897" s="10" t="s">
        <v>310</v>
      </c>
      <c r="F897" s="10"/>
      <c r="G897" s="12" t="s">
        <v>12</v>
      </c>
      <c r="H897" s="11" t="s">
        <v>13</v>
      </c>
      <c r="I897" s="11" t="s">
        <v>14</v>
      </c>
      <c r="J897" s="11" t="s">
        <v>16</v>
      </c>
    </row>
    <row r="898" customFormat="false" ht="52" hidden="false" customHeight="true" outlineLevel="0" collapsed="false">
      <c r="A898" s="16" t="s">
        <v>311</v>
      </c>
      <c r="B898" s="17" t="s">
        <v>792</v>
      </c>
      <c r="C898" s="16" t="s">
        <v>28</v>
      </c>
      <c r="D898" s="16" t="s">
        <v>793</v>
      </c>
      <c r="E898" s="16" t="s">
        <v>331</v>
      </c>
      <c r="F898" s="16"/>
      <c r="G898" s="18" t="s">
        <v>332</v>
      </c>
      <c r="H898" s="28" t="n">
        <v>1</v>
      </c>
      <c r="I898" s="20" t="n">
        <v>0.35</v>
      </c>
      <c r="J898" s="20" t="n">
        <v>0.35</v>
      </c>
    </row>
    <row r="899" customFormat="false" ht="52" hidden="false" customHeight="true" outlineLevel="0" collapsed="false">
      <c r="A899" s="29" t="s">
        <v>313</v>
      </c>
      <c r="B899" s="30" t="s">
        <v>822</v>
      </c>
      <c r="C899" s="29" t="s">
        <v>28</v>
      </c>
      <c r="D899" s="29" t="s">
        <v>823</v>
      </c>
      <c r="E899" s="29" t="s">
        <v>331</v>
      </c>
      <c r="F899" s="29"/>
      <c r="G899" s="31" t="s">
        <v>338</v>
      </c>
      <c r="H899" s="32" t="n">
        <v>1</v>
      </c>
      <c r="I899" s="33" t="n">
        <v>0.28</v>
      </c>
      <c r="J899" s="33" t="n">
        <v>0.28</v>
      </c>
    </row>
    <row r="900" customFormat="false" ht="39" hidden="false" customHeight="true" outlineLevel="0" collapsed="false">
      <c r="A900" s="29" t="s">
        <v>313</v>
      </c>
      <c r="B900" s="30" t="s">
        <v>824</v>
      </c>
      <c r="C900" s="29" t="s">
        <v>28</v>
      </c>
      <c r="D900" s="29" t="s">
        <v>825</v>
      </c>
      <c r="E900" s="29" t="s">
        <v>331</v>
      </c>
      <c r="F900" s="29"/>
      <c r="G900" s="31" t="s">
        <v>338</v>
      </c>
      <c r="H900" s="32" t="n">
        <v>1</v>
      </c>
      <c r="I900" s="33" t="n">
        <v>0.07</v>
      </c>
      <c r="J900" s="33" t="n">
        <v>0.07</v>
      </c>
    </row>
    <row r="901" customFormat="false" ht="18" hidden="false" customHeight="false" outlineLevel="0" collapsed="false">
      <c r="A901" s="34"/>
      <c r="B901" s="34"/>
      <c r="C901" s="34"/>
      <c r="D901" s="34"/>
      <c r="E901" s="35" t="s">
        <v>323</v>
      </c>
      <c r="F901" s="36" t="n">
        <v>0</v>
      </c>
      <c r="G901" s="35" t="s">
        <v>324</v>
      </c>
      <c r="H901" s="36" t="n">
        <v>0</v>
      </c>
      <c r="I901" s="35" t="s">
        <v>325</v>
      </c>
      <c r="J901" s="36" t="n">
        <v>0</v>
      </c>
    </row>
    <row r="902" customFormat="false" ht="18" hidden="false" customHeight="true" outlineLevel="0" collapsed="false">
      <c r="A902" s="34"/>
      <c r="B902" s="34"/>
      <c r="C902" s="34"/>
      <c r="D902" s="34"/>
      <c r="E902" s="35" t="s">
        <v>326</v>
      </c>
      <c r="F902" s="36" t="n">
        <v>0.07</v>
      </c>
      <c r="G902" s="34"/>
      <c r="H902" s="37" t="s">
        <v>327</v>
      </c>
      <c r="I902" s="37"/>
      <c r="J902" s="36" t="n">
        <v>0.42</v>
      </c>
    </row>
    <row r="903" customFormat="false" ht="1" hidden="false" customHeight="true" outlineLevel="0" collapsed="false">
      <c r="A903" s="38"/>
      <c r="B903" s="38"/>
      <c r="C903" s="38"/>
      <c r="D903" s="38"/>
      <c r="E903" s="38"/>
      <c r="F903" s="38"/>
      <c r="G903" s="38"/>
      <c r="H903" s="38"/>
      <c r="I903" s="38"/>
      <c r="J903" s="38"/>
    </row>
    <row r="904" customFormat="false" ht="18" hidden="false" customHeight="true" outlineLevel="0" collapsed="false">
      <c r="A904" s="10"/>
      <c r="B904" s="11" t="s">
        <v>9</v>
      </c>
      <c r="C904" s="10" t="s">
        <v>10</v>
      </c>
      <c r="D904" s="10" t="s">
        <v>11</v>
      </c>
      <c r="E904" s="10" t="s">
        <v>310</v>
      </c>
      <c r="F904" s="10"/>
      <c r="G904" s="12" t="s">
        <v>12</v>
      </c>
      <c r="H904" s="11" t="s">
        <v>13</v>
      </c>
      <c r="I904" s="11" t="s">
        <v>14</v>
      </c>
      <c r="J904" s="11" t="s">
        <v>16</v>
      </c>
    </row>
    <row r="905" customFormat="false" ht="52" hidden="false" customHeight="true" outlineLevel="0" collapsed="false">
      <c r="A905" s="16" t="s">
        <v>311</v>
      </c>
      <c r="B905" s="17" t="s">
        <v>790</v>
      </c>
      <c r="C905" s="16" t="s">
        <v>28</v>
      </c>
      <c r="D905" s="16" t="s">
        <v>791</v>
      </c>
      <c r="E905" s="16" t="s">
        <v>331</v>
      </c>
      <c r="F905" s="16"/>
      <c r="G905" s="18" t="s">
        <v>335</v>
      </c>
      <c r="H905" s="28" t="n">
        <v>1</v>
      </c>
      <c r="I905" s="20" t="n">
        <v>1.84</v>
      </c>
      <c r="J905" s="20" t="n">
        <v>1.84</v>
      </c>
    </row>
    <row r="906" customFormat="false" ht="52" hidden="false" customHeight="true" outlineLevel="0" collapsed="false">
      <c r="A906" s="29" t="s">
        <v>313</v>
      </c>
      <c r="B906" s="30" t="s">
        <v>822</v>
      </c>
      <c r="C906" s="29" t="s">
        <v>28</v>
      </c>
      <c r="D906" s="29" t="s">
        <v>823</v>
      </c>
      <c r="E906" s="29" t="s">
        <v>331</v>
      </c>
      <c r="F906" s="29"/>
      <c r="G906" s="31" t="s">
        <v>338</v>
      </c>
      <c r="H906" s="32" t="n">
        <v>1</v>
      </c>
      <c r="I906" s="33" t="n">
        <v>0.28</v>
      </c>
      <c r="J906" s="33" t="n">
        <v>0.28</v>
      </c>
    </row>
    <row r="907" customFormat="false" ht="39" hidden="false" customHeight="true" outlineLevel="0" collapsed="false">
      <c r="A907" s="29" t="s">
        <v>313</v>
      </c>
      <c r="B907" s="30" t="s">
        <v>824</v>
      </c>
      <c r="C907" s="29" t="s">
        <v>28</v>
      </c>
      <c r="D907" s="29" t="s">
        <v>825</v>
      </c>
      <c r="E907" s="29" t="s">
        <v>331</v>
      </c>
      <c r="F907" s="29"/>
      <c r="G907" s="31" t="s">
        <v>338</v>
      </c>
      <c r="H907" s="32" t="n">
        <v>1</v>
      </c>
      <c r="I907" s="33" t="n">
        <v>0.07</v>
      </c>
      <c r="J907" s="33" t="n">
        <v>0.07</v>
      </c>
    </row>
    <row r="908" customFormat="false" ht="52" hidden="false" customHeight="true" outlineLevel="0" collapsed="false">
      <c r="A908" s="29" t="s">
        <v>313</v>
      </c>
      <c r="B908" s="30" t="s">
        <v>826</v>
      </c>
      <c r="C908" s="29" t="s">
        <v>28</v>
      </c>
      <c r="D908" s="29" t="s">
        <v>827</v>
      </c>
      <c r="E908" s="29" t="s">
        <v>331</v>
      </c>
      <c r="F908" s="29"/>
      <c r="G908" s="31" t="s">
        <v>338</v>
      </c>
      <c r="H908" s="32" t="n">
        <v>1</v>
      </c>
      <c r="I908" s="33" t="n">
        <v>0.33</v>
      </c>
      <c r="J908" s="33" t="n">
        <v>0.33</v>
      </c>
    </row>
    <row r="909" customFormat="false" ht="52" hidden="false" customHeight="true" outlineLevel="0" collapsed="false">
      <c r="A909" s="29" t="s">
        <v>313</v>
      </c>
      <c r="B909" s="30" t="s">
        <v>828</v>
      </c>
      <c r="C909" s="29" t="s">
        <v>28</v>
      </c>
      <c r="D909" s="29" t="s">
        <v>829</v>
      </c>
      <c r="E909" s="29" t="s">
        <v>331</v>
      </c>
      <c r="F909" s="29"/>
      <c r="G909" s="31" t="s">
        <v>338</v>
      </c>
      <c r="H909" s="32" t="n">
        <v>1</v>
      </c>
      <c r="I909" s="33" t="n">
        <v>1.16</v>
      </c>
      <c r="J909" s="33" t="n">
        <v>1.16</v>
      </c>
    </row>
    <row r="910" customFormat="false" ht="18" hidden="false" customHeight="false" outlineLevel="0" collapsed="false">
      <c r="A910" s="34"/>
      <c r="B910" s="34"/>
      <c r="C910" s="34"/>
      <c r="D910" s="34"/>
      <c r="E910" s="35" t="s">
        <v>323</v>
      </c>
      <c r="F910" s="36" t="n">
        <v>0</v>
      </c>
      <c r="G910" s="35" t="s">
        <v>324</v>
      </c>
      <c r="H910" s="36" t="n">
        <v>0</v>
      </c>
      <c r="I910" s="35" t="s">
        <v>325</v>
      </c>
      <c r="J910" s="36" t="n">
        <v>0</v>
      </c>
    </row>
    <row r="911" customFormat="false" ht="18" hidden="false" customHeight="true" outlineLevel="0" collapsed="false">
      <c r="A911" s="34"/>
      <c r="B911" s="34"/>
      <c r="C911" s="34"/>
      <c r="D911" s="34"/>
      <c r="E911" s="35" t="s">
        <v>326</v>
      </c>
      <c r="F911" s="36" t="n">
        <v>0.39</v>
      </c>
      <c r="G911" s="34"/>
      <c r="H911" s="37" t="s">
        <v>327</v>
      </c>
      <c r="I911" s="37"/>
      <c r="J911" s="36" t="n">
        <v>2.23</v>
      </c>
    </row>
    <row r="912" customFormat="false" ht="1" hidden="false" customHeight="true" outlineLevel="0" collapsed="false">
      <c r="A912" s="38"/>
      <c r="B912" s="38"/>
      <c r="C912" s="38"/>
      <c r="D912" s="38"/>
      <c r="E912" s="38"/>
      <c r="F912" s="38"/>
      <c r="G912" s="38"/>
      <c r="H912" s="38"/>
      <c r="I912" s="38"/>
      <c r="J912" s="38"/>
    </row>
    <row r="913" customFormat="false" ht="18" hidden="false" customHeight="true" outlineLevel="0" collapsed="false">
      <c r="A913" s="10"/>
      <c r="B913" s="11" t="s">
        <v>9</v>
      </c>
      <c r="C913" s="10" t="s">
        <v>10</v>
      </c>
      <c r="D913" s="10" t="s">
        <v>11</v>
      </c>
      <c r="E913" s="10" t="s">
        <v>310</v>
      </c>
      <c r="F913" s="10"/>
      <c r="G913" s="12" t="s">
        <v>12</v>
      </c>
      <c r="H913" s="11" t="s">
        <v>13</v>
      </c>
      <c r="I913" s="11" t="s">
        <v>14</v>
      </c>
      <c r="J913" s="11" t="s">
        <v>16</v>
      </c>
    </row>
    <row r="914" customFormat="false" ht="52" hidden="false" customHeight="true" outlineLevel="0" collapsed="false">
      <c r="A914" s="16" t="s">
        <v>311</v>
      </c>
      <c r="B914" s="17" t="s">
        <v>822</v>
      </c>
      <c r="C914" s="16" t="s">
        <v>28</v>
      </c>
      <c r="D914" s="16" t="s">
        <v>823</v>
      </c>
      <c r="E914" s="16" t="s">
        <v>331</v>
      </c>
      <c r="F914" s="16"/>
      <c r="G914" s="18" t="s">
        <v>338</v>
      </c>
      <c r="H914" s="28" t="n">
        <v>1</v>
      </c>
      <c r="I914" s="20" t="n">
        <v>0.28</v>
      </c>
      <c r="J914" s="20" t="n">
        <v>0.28</v>
      </c>
    </row>
    <row r="915" customFormat="false" ht="39" hidden="false" customHeight="true" outlineLevel="0" collapsed="false">
      <c r="A915" s="39" t="s">
        <v>342</v>
      </c>
      <c r="B915" s="40" t="s">
        <v>830</v>
      </c>
      <c r="C915" s="39" t="s">
        <v>28</v>
      </c>
      <c r="D915" s="39" t="s">
        <v>831</v>
      </c>
      <c r="E915" s="39" t="s">
        <v>371</v>
      </c>
      <c r="F915" s="39"/>
      <c r="G915" s="41" t="s">
        <v>85</v>
      </c>
      <c r="H915" s="42" t="n">
        <v>6E-005</v>
      </c>
      <c r="I915" s="43" t="n">
        <v>4800</v>
      </c>
      <c r="J915" s="43" t="n">
        <v>0.28</v>
      </c>
    </row>
    <row r="916" customFormat="false" ht="18" hidden="false" customHeight="false" outlineLevel="0" collapsed="false">
      <c r="A916" s="34"/>
      <c r="B916" s="34"/>
      <c r="C916" s="34"/>
      <c r="D916" s="34"/>
      <c r="E916" s="35" t="s">
        <v>323</v>
      </c>
      <c r="F916" s="36" t="n">
        <v>0</v>
      </c>
      <c r="G916" s="35" t="s">
        <v>324</v>
      </c>
      <c r="H916" s="36" t="n">
        <v>0</v>
      </c>
      <c r="I916" s="35" t="s">
        <v>325</v>
      </c>
      <c r="J916" s="36" t="n">
        <v>0</v>
      </c>
    </row>
    <row r="917" customFormat="false" ht="18" hidden="false" customHeight="true" outlineLevel="0" collapsed="false">
      <c r="A917" s="34"/>
      <c r="B917" s="34"/>
      <c r="C917" s="34"/>
      <c r="D917" s="34"/>
      <c r="E917" s="35" t="s">
        <v>326</v>
      </c>
      <c r="F917" s="36" t="n">
        <v>0.06</v>
      </c>
      <c r="G917" s="34"/>
      <c r="H917" s="37" t="s">
        <v>327</v>
      </c>
      <c r="I917" s="37"/>
      <c r="J917" s="36" t="n">
        <v>0.34</v>
      </c>
    </row>
    <row r="918" customFormat="false" ht="1" hidden="false" customHeight="true" outlineLevel="0" collapsed="false">
      <c r="A918" s="38"/>
      <c r="B918" s="38"/>
      <c r="C918" s="38"/>
      <c r="D918" s="38"/>
      <c r="E918" s="38"/>
      <c r="F918" s="38"/>
      <c r="G918" s="38"/>
      <c r="H918" s="38"/>
      <c r="I918" s="38"/>
      <c r="J918" s="38"/>
    </row>
    <row r="919" customFormat="false" ht="18" hidden="false" customHeight="true" outlineLevel="0" collapsed="false">
      <c r="A919" s="10"/>
      <c r="B919" s="11" t="s">
        <v>9</v>
      </c>
      <c r="C919" s="10" t="s">
        <v>10</v>
      </c>
      <c r="D919" s="10" t="s">
        <v>11</v>
      </c>
      <c r="E919" s="10" t="s">
        <v>310</v>
      </c>
      <c r="F919" s="10"/>
      <c r="G919" s="12" t="s">
        <v>12</v>
      </c>
      <c r="H919" s="11" t="s">
        <v>13</v>
      </c>
      <c r="I919" s="11" t="s">
        <v>14</v>
      </c>
      <c r="J919" s="11" t="s">
        <v>16</v>
      </c>
    </row>
    <row r="920" customFormat="false" ht="39" hidden="false" customHeight="true" outlineLevel="0" collapsed="false">
      <c r="A920" s="16" t="s">
        <v>311</v>
      </c>
      <c r="B920" s="17" t="s">
        <v>824</v>
      </c>
      <c r="C920" s="16" t="s">
        <v>28</v>
      </c>
      <c r="D920" s="16" t="s">
        <v>825</v>
      </c>
      <c r="E920" s="16" t="s">
        <v>331</v>
      </c>
      <c r="F920" s="16"/>
      <c r="G920" s="18" t="s">
        <v>338</v>
      </c>
      <c r="H920" s="28" t="n">
        <v>1</v>
      </c>
      <c r="I920" s="20" t="n">
        <v>0.07</v>
      </c>
      <c r="J920" s="20" t="n">
        <v>0.07</v>
      </c>
    </row>
    <row r="921" customFormat="false" ht="39" hidden="false" customHeight="true" outlineLevel="0" collapsed="false">
      <c r="A921" s="39" t="s">
        <v>342</v>
      </c>
      <c r="B921" s="40" t="s">
        <v>830</v>
      </c>
      <c r="C921" s="39" t="s">
        <v>28</v>
      </c>
      <c r="D921" s="39" t="s">
        <v>831</v>
      </c>
      <c r="E921" s="39" t="s">
        <v>371</v>
      </c>
      <c r="F921" s="39"/>
      <c r="G921" s="41" t="s">
        <v>85</v>
      </c>
      <c r="H921" s="42" t="n">
        <v>1.48E-005</v>
      </c>
      <c r="I921" s="43" t="n">
        <v>4800</v>
      </c>
      <c r="J921" s="43" t="n">
        <v>0.07</v>
      </c>
    </row>
    <row r="922" customFormat="false" ht="18" hidden="false" customHeight="false" outlineLevel="0" collapsed="false">
      <c r="A922" s="34"/>
      <c r="B922" s="34"/>
      <c r="C922" s="34"/>
      <c r="D922" s="34"/>
      <c r="E922" s="35" t="s">
        <v>323</v>
      </c>
      <c r="F922" s="36" t="n">
        <v>0</v>
      </c>
      <c r="G922" s="35" t="s">
        <v>324</v>
      </c>
      <c r="H922" s="36" t="n">
        <v>0</v>
      </c>
      <c r="I922" s="35" t="s">
        <v>325</v>
      </c>
      <c r="J922" s="36" t="n">
        <v>0</v>
      </c>
    </row>
    <row r="923" customFormat="false" ht="18" hidden="false" customHeight="true" outlineLevel="0" collapsed="false">
      <c r="A923" s="34"/>
      <c r="B923" s="34"/>
      <c r="C923" s="34"/>
      <c r="D923" s="34"/>
      <c r="E923" s="35" t="s">
        <v>326</v>
      </c>
      <c r="F923" s="36" t="n">
        <v>0.01</v>
      </c>
      <c r="G923" s="34"/>
      <c r="H923" s="37" t="s">
        <v>327</v>
      </c>
      <c r="I923" s="37"/>
      <c r="J923" s="36" t="n">
        <v>0.08</v>
      </c>
    </row>
    <row r="924" customFormat="false" ht="1" hidden="false" customHeight="true" outlineLevel="0" collapsed="false">
      <c r="A924" s="38"/>
      <c r="B924" s="38"/>
      <c r="C924" s="38"/>
      <c r="D924" s="38"/>
      <c r="E924" s="38"/>
      <c r="F924" s="38"/>
      <c r="G924" s="38"/>
      <c r="H924" s="38"/>
      <c r="I924" s="38"/>
      <c r="J924" s="38"/>
    </row>
    <row r="925" customFormat="false" ht="18" hidden="false" customHeight="true" outlineLevel="0" collapsed="false">
      <c r="A925" s="10"/>
      <c r="B925" s="11" t="s">
        <v>9</v>
      </c>
      <c r="C925" s="10" t="s">
        <v>10</v>
      </c>
      <c r="D925" s="10" t="s">
        <v>11</v>
      </c>
      <c r="E925" s="10" t="s">
        <v>310</v>
      </c>
      <c r="F925" s="10"/>
      <c r="G925" s="12" t="s">
        <v>12</v>
      </c>
      <c r="H925" s="11" t="s">
        <v>13</v>
      </c>
      <c r="I925" s="11" t="s">
        <v>14</v>
      </c>
      <c r="J925" s="11" t="s">
        <v>16</v>
      </c>
    </row>
    <row r="926" customFormat="false" ht="52" hidden="false" customHeight="true" outlineLevel="0" collapsed="false">
      <c r="A926" s="16" t="s">
        <v>311</v>
      </c>
      <c r="B926" s="17" t="s">
        <v>826</v>
      </c>
      <c r="C926" s="16" t="s">
        <v>28</v>
      </c>
      <c r="D926" s="16" t="s">
        <v>827</v>
      </c>
      <c r="E926" s="16" t="s">
        <v>331</v>
      </c>
      <c r="F926" s="16"/>
      <c r="G926" s="18" t="s">
        <v>338</v>
      </c>
      <c r="H926" s="28" t="n">
        <v>1</v>
      </c>
      <c r="I926" s="20" t="n">
        <v>0.33</v>
      </c>
      <c r="J926" s="20" t="n">
        <v>0.33</v>
      </c>
    </row>
    <row r="927" customFormat="false" ht="39" hidden="false" customHeight="true" outlineLevel="0" collapsed="false">
      <c r="A927" s="39" t="s">
        <v>342</v>
      </c>
      <c r="B927" s="40" t="s">
        <v>830</v>
      </c>
      <c r="C927" s="39" t="s">
        <v>28</v>
      </c>
      <c r="D927" s="39" t="s">
        <v>831</v>
      </c>
      <c r="E927" s="39" t="s">
        <v>371</v>
      </c>
      <c r="F927" s="39"/>
      <c r="G927" s="41" t="s">
        <v>85</v>
      </c>
      <c r="H927" s="42" t="n">
        <v>7E-005</v>
      </c>
      <c r="I927" s="43" t="n">
        <v>4800</v>
      </c>
      <c r="J927" s="43" t="n">
        <v>0.33</v>
      </c>
    </row>
    <row r="928" customFormat="false" ht="18" hidden="false" customHeight="false" outlineLevel="0" collapsed="false">
      <c r="A928" s="34"/>
      <c r="B928" s="34"/>
      <c r="C928" s="34"/>
      <c r="D928" s="34"/>
      <c r="E928" s="35" t="s">
        <v>323</v>
      </c>
      <c r="F928" s="36" t="n">
        <v>0</v>
      </c>
      <c r="G928" s="35" t="s">
        <v>324</v>
      </c>
      <c r="H928" s="36" t="n">
        <v>0</v>
      </c>
      <c r="I928" s="35" t="s">
        <v>325</v>
      </c>
      <c r="J928" s="36" t="n">
        <v>0</v>
      </c>
    </row>
    <row r="929" customFormat="false" ht="18" hidden="false" customHeight="true" outlineLevel="0" collapsed="false">
      <c r="A929" s="34"/>
      <c r="B929" s="34"/>
      <c r="C929" s="34"/>
      <c r="D929" s="34"/>
      <c r="E929" s="35" t="s">
        <v>326</v>
      </c>
      <c r="F929" s="36" t="n">
        <v>0.07</v>
      </c>
      <c r="G929" s="34"/>
      <c r="H929" s="37" t="s">
        <v>327</v>
      </c>
      <c r="I929" s="37"/>
      <c r="J929" s="36" t="n">
        <v>0.4</v>
      </c>
    </row>
    <row r="930" customFormat="false" ht="1" hidden="false" customHeight="true" outlineLevel="0" collapsed="false">
      <c r="A930" s="38"/>
      <c r="B930" s="38"/>
      <c r="C930" s="38"/>
      <c r="D930" s="38"/>
      <c r="E930" s="38"/>
      <c r="F930" s="38"/>
      <c r="G930" s="38"/>
      <c r="H930" s="38"/>
      <c r="I930" s="38"/>
      <c r="J930" s="38"/>
    </row>
    <row r="931" customFormat="false" ht="18" hidden="false" customHeight="true" outlineLevel="0" collapsed="false">
      <c r="A931" s="10"/>
      <c r="B931" s="11" t="s">
        <v>9</v>
      </c>
      <c r="C931" s="10" t="s">
        <v>10</v>
      </c>
      <c r="D931" s="10" t="s">
        <v>11</v>
      </c>
      <c r="E931" s="10" t="s">
        <v>310</v>
      </c>
      <c r="F931" s="10"/>
      <c r="G931" s="12" t="s">
        <v>12</v>
      </c>
      <c r="H931" s="11" t="s">
        <v>13</v>
      </c>
      <c r="I931" s="11" t="s">
        <v>14</v>
      </c>
      <c r="J931" s="11" t="s">
        <v>16</v>
      </c>
    </row>
    <row r="932" customFormat="false" ht="52" hidden="false" customHeight="true" outlineLevel="0" collapsed="false">
      <c r="A932" s="16" t="s">
        <v>311</v>
      </c>
      <c r="B932" s="17" t="s">
        <v>828</v>
      </c>
      <c r="C932" s="16" t="s">
        <v>28</v>
      </c>
      <c r="D932" s="16" t="s">
        <v>829</v>
      </c>
      <c r="E932" s="16" t="s">
        <v>331</v>
      </c>
      <c r="F932" s="16"/>
      <c r="G932" s="18" t="s">
        <v>338</v>
      </c>
      <c r="H932" s="28" t="n">
        <v>1</v>
      </c>
      <c r="I932" s="20" t="n">
        <v>1.16</v>
      </c>
      <c r="J932" s="20" t="n">
        <v>1.16</v>
      </c>
    </row>
    <row r="933" customFormat="false" ht="26" hidden="false" customHeight="true" outlineLevel="0" collapsed="false">
      <c r="A933" s="39" t="s">
        <v>342</v>
      </c>
      <c r="B933" s="40" t="s">
        <v>832</v>
      </c>
      <c r="C933" s="39" t="s">
        <v>28</v>
      </c>
      <c r="D933" s="39" t="s">
        <v>833</v>
      </c>
      <c r="E933" s="39" t="s">
        <v>356</v>
      </c>
      <c r="F933" s="39"/>
      <c r="G933" s="41" t="s">
        <v>834</v>
      </c>
      <c r="H933" s="42" t="n">
        <v>1.2512</v>
      </c>
      <c r="I933" s="43" t="n">
        <v>0.93</v>
      </c>
      <c r="J933" s="43" t="n">
        <v>1.16</v>
      </c>
    </row>
    <row r="934" customFormat="false" ht="18" hidden="false" customHeight="false" outlineLevel="0" collapsed="false">
      <c r="A934" s="34"/>
      <c r="B934" s="34"/>
      <c r="C934" s="34"/>
      <c r="D934" s="34"/>
      <c r="E934" s="35" t="s">
        <v>323</v>
      </c>
      <c r="F934" s="36" t="n">
        <v>0</v>
      </c>
      <c r="G934" s="35" t="s">
        <v>324</v>
      </c>
      <c r="H934" s="36" t="n">
        <v>0</v>
      </c>
      <c r="I934" s="35" t="s">
        <v>325</v>
      </c>
      <c r="J934" s="36" t="n">
        <v>0</v>
      </c>
    </row>
    <row r="935" customFormat="false" ht="18" hidden="false" customHeight="true" outlineLevel="0" collapsed="false">
      <c r="A935" s="34"/>
      <c r="B935" s="34"/>
      <c r="C935" s="34"/>
      <c r="D935" s="34"/>
      <c r="E935" s="35" t="s">
        <v>326</v>
      </c>
      <c r="F935" s="36" t="n">
        <v>0.25</v>
      </c>
      <c r="G935" s="34"/>
      <c r="H935" s="37" t="s">
        <v>327</v>
      </c>
      <c r="I935" s="37"/>
      <c r="J935" s="36" t="n">
        <v>1.41</v>
      </c>
    </row>
    <row r="936" customFormat="false" ht="1" hidden="false" customHeight="true" outlineLevel="0" collapsed="false">
      <c r="A936" s="38"/>
      <c r="B936" s="38"/>
      <c r="C936" s="38"/>
      <c r="D936" s="38"/>
      <c r="E936" s="38"/>
      <c r="F936" s="38"/>
      <c r="G936" s="38"/>
      <c r="H936" s="38"/>
      <c r="I936" s="38"/>
      <c r="J936" s="38"/>
    </row>
    <row r="937" customFormat="false" ht="18" hidden="false" customHeight="true" outlineLevel="0" collapsed="false">
      <c r="A937" s="10"/>
      <c r="B937" s="11" t="s">
        <v>9</v>
      </c>
      <c r="C937" s="10" t="s">
        <v>10</v>
      </c>
      <c r="D937" s="10" t="s">
        <v>11</v>
      </c>
      <c r="E937" s="10" t="s">
        <v>310</v>
      </c>
      <c r="F937" s="10"/>
      <c r="G937" s="12" t="s">
        <v>12</v>
      </c>
      <c r="H937" s="11" t="s">
        <v>13</v>
      </c>
      <c r="I937" s="11" t="s">
        <v>14</v>
      </c>
      <c r="J937" s="11" t="s">
        <v>16</v>
      </c>
    </row>
    <row r="938" customFormat="false" ht="26" hidden="false" customHeight="true" outlineLevel="0" collapsed="false">
      <c r="A938" s="16" t="s">
        <v>311</v>
      </c>
      <c r="B938" s="17" t="s">
        <v>446</v>
      </c>
      <c r="C938" s="16" t="s">
        <v>28</v>
      </c>
      <c r="D938" s="16" t="s">
        <v>447</v>
      </c>
      <c r="E938" s="16" t="s">
        <v>316</v>
      </c>
      <c r="F938" s="16"/>
      <c r="G938" s="18" t="s">
        <v>338</v>
      </c>
      <c r="H938" s="28" t="n">
        <v>1</v>
      </c>
      <c r="I938" s="20" t="n">
        <v>27.62</v>
      </c>
      <c r="J938" s="20" t="n">
        <v>27.62</v>
      </c>
    </row>
    <row r="939" customFormat="false" ht="26" hidden="false" customHeight="true" outlineLevel="0" collapsed="false">
      <c r="A939" s="29" t="s">
        <v>313</v>
      </c>
      <c r="B939" s="30" t="s">
        <v>835</v>
      </c>
      <c r="C939" s="29" t="s">
        <v>28</v>
      </c>
      <c r="D939" s="29" t="s">
        <v>836</v>
      </c>
      <c r="E939" s="29" t="s">
        <v>316</v>
      </c>
      <c r="F939" s="29"/>
      <c r="G939" s="31" t="s">
        <v>338</v>
      </c>
      <c r="H939" s="32" t="n">
        <v>1</v>
      </c>
      <c r="I939" s="33" t="n">
        <v>0.33</v>
      </c>
      <c r="J939" s="33" t="n">
        <v>0.33</v>
      </c>
    </row>
    <row r="940" customFormat="false" ht="24" hidden="false" customHeight="true" outlineLevel="0" collapsed="false">
      <c r="A940" s="39" t="s">
        <v>342</v>
      </c>
      <c r="B940" s="40" t="s">
        <v>837</v>
      </c>
      <c r="C940" s="39" t="s">
        <v>28</v>
      </c>
      <c r="D940" s="39" t="s">
        <v>838</v>
      </c>
      <c r="E940" s="39" t="s">
        <v>345</v>
      </c>
      <c r="F940" s="39"/>
      <c r="G940" s="41" t="s">
        <v>338</v>
      </c>
      <c r="H940" s="42" t="n">
        <v>1</v>
      </c>
      <c r="I940" s="43" t="n">
        <v>19.5</v>
      </c>
      <c r="J940" s="43" t="n">
        <v>19.5</v>
      </c>
    </row>
    <row r="941" customFormat="false" ht="26" hidden="false" customHeight="true" outlineLevel="0" collapsed="false">
      <c r="A941" s="39" t="s">
        <v>342</v>
      </c>
      <c r="B941" s="40" t="s">
        <v>768</v>
      </c>
      <c r="C941" s="39" t="s">
        <v>28</v>
      </c>
      <c r="D941" s="39" t="s">
        <v>769</v>
      </c>
      <c r="E941" s="39" t="s">
        <v>770</v>
      </c>
      <c r="F941" s="39"/>
      <c r="G941" s="41" t="s">
        <v>338</v>
      </c>
      <c r="H941" s="42" t="n">
        <v>1</v>
      </c>
      <c r="I941" s="43" t="n">
        <v>3.39</v>
      </c>
      <c r="J941" s="43" t="n">
        <v>3.39</v>
      </c>
    </row>
    <row r="942" customFormat="false" ht="26" hidden="false" customHeight="true" outlineLevel="0" collapsed="false">
      <c r="A942" s="39" t="s">
        <v>342</v>
      </c>
      <c r="B942" s="40" t="s">
        <v>771</v>
      </c>
      <c r="C942" s="39" t="s">
        <v>28</v>
      </c>
      <c r="D942" s="39" t="s">
        <v>772</v>
      </c>
      <c r="E942" s="39" t="s">
        <v>723</v>
      </c>
      <c r="F942" s="39"/>
      <c r="G942" s="41" t="s">
        <v>338</v>
      </c>
      <c r="H942" s="42" t="n">
        <v>1</v>
      </c>
      <c r="I942" s="43" t="n">
        <v>1.1</v>
      </c>
      <c r="J942" s="43" t="n">
        <v>1.1</v>
      </c>
    </row>
    <row r="943" customFormat="false" ht="26" hidden="false" customHeight="true" outlineLevel="0" collapsed="false">
      <c r="A943" s="39" t="s">
        <v>342</v>
      </c>
      <c r="B943" s="40" t="s">
        <v>773</v>
      </c>
      <c r="C943" s="39" t="s">
        <v>28</v>
      </c>
      <c r="D943" s="39" t="s">
        <v>774</v>
      </c>
      <c r="E943" s="39" t="s">
        <v>770</v>
      </c>
      <c r="F943" s="39"/>
      <c r="G943" s="41" t="s">
        <v>338</v>
      </c>
      <c r="H943" s="42" t="n">
        <v>1</v>
      </c>
      <c r="I943" s="43" t="n">
        <v>1.34</v>
      </c>
      <c r="J943" s="43" t="n">
        <v>1.34</v>
      </c>
    </row>
    <row r="944" customFormat="false" ht="26" hidden="false" customHeight="true" outlineLevel="0" collapsed="false">
      <c r="A944" s="39" t="s">
        <v>342</v>
      </c>
      <c r="B944" s="40" t="s">
        <v>775</v>
      </c>
      <c r="C944" s="39" t="s">
        <v>28</v>
      </c>
      <c r="D944" s="39" t="s">
        <v>776</v>
      </c>
      <c r="E944" s="39" t="s">
        <v>777</v>
      </c>
      <c r="F944" s="39"/>
      <c r="G944" s="41" t="s">
        <v>338</v>
      </c>
      <c r="H944" s="42" t="n">
        <v>1</v>
      </c>
      <c r="I944" s="43" t="n">
        <v>0.04</v>
      </c>
      <c r="J944" s="43" t="n">
        <v>0.04</v>
      </c>
    </row>
    <row r="945" customFormat="false" ht="26" hidden="false" customHeight="true" outlineLevel="0" collapsed="false">
      <c r="A945" s="39" t="s">
        <v>342</v>
      </c>
      <c r="B945" s="40" t="s">
        <v>839</v>
      </c>
      <c r="C945" s="39" t="s">
        <v>28</v>
      </c>
      <c r="D945" s="39" t="s">
        <v>840</v>
      </c>
      <c r="E945" s="39" t="s">
        <v>371</v>
      </c>
      <c r="F945" s="39"/>
      <c r="G945" s="41" t="s">
        <v>338</v>
      </c>
      <c r="H945" s="42" t="n">
        <v>1</v>
      </c>
      <c r="I945" s="43" t="n">
        <v>0.49</v>
      </c>
      <c r="J945" s="43" t="n">
        <v>0.49</v>
      </c>
    </row>
    <row r="946" customFormat="false" ht="26" hidden="false" customHeight="true" outlineLevel="0" collapsed="false">
      <c r="A946" s="39" t="s">
        <v>342</v>
      </c>
      <c r="B946" s="40" t="s">
        <v>841</v>
      </c>
      <c r="C946" s="39" t="s">
        <v>28</v>
      </c>
      <c r="D946" s="39" t="s">
        <v>842</v>
      </c>
      <c r="E946" s="39" t="s">
        <v>371</v>
      </c>
      <c r="F946" s="39"/>
      <c r="G946" s="41" t="s">
        <v>338</v>
      </c>
      <c r="H946" s="42" t="n">
        <v>1</v>
      </c>
      <c r="I946" s="43" t="n">
        <v>1.43</v>
      </c>
      <c r="J946" s="43" t="n">
        <v>1.43</v>
      </c>
    </row>
    <row r="947" customFormat="false" ht="18" hidden="false" customHeight="false" outlineLevel="0" collapsed="false">
      <c r="A947" s="34"/>
      <c r="B947" s="34"/>
      <c r="C947" s="34"/>
      <c r="D947" s="34"/>
      <c r="E947" s="35" t="s">
        <v>323</v>
      </c>
      <c r="F947" s="36" t="n">
        <v>9.2223979</v>
      </c>
      <c r="G947" s="35" t="s">
        <v>324</v>
      </c>
      <c r="H947" s="36" t="n">
        <v>10.61</v>
      </c>
      <c r="I947" s="35" t="s">
        <v>325</v>
      </c>
      <c r="J947" s="36" t="n">
        <v>19.83</v>
      </c>
    </row>
    <row r="948" customFormat="false" ht="18" hidden="false" customHeight="true" outlineLevel="0" collapsed="false">
      <c r="A948" s="34"/>
      <c r="B948" s="34"/>
      <c r="C948" s="34"/>
      <c r="D948" s="34"/>
      <c r="E948" s="35" t="s">
        <v>326</v>
      </c>
      <c r="F948" s="36" t="n">
        <v>5.96</v>
      </c>
      <c r="G948" s="34"/>
      <c r="H948" s="37" t="s">
        <v>327</v>
      </c>
      <c r="I948" s="37"/>
      <c r="J948" s="36" t="n">
        <v>33.58</v>
      </c>
    </row>
    <row r="949" customFormat="false" ht="1" hidden="false" customHeight="true" outlineLevel="0" collapsed="false">
      <c r="A949" s="38"/>
      <c r="B949" s="38"/>
      <c r="C949" s="38"/>
      <c r="D949" s="38"/>
      <c r="E949" s="38"/>
      <c r="F949" s="38"/>
      <c r="G949" s="38"/>
      <c r="H949" s="38"/>
      <c r="I949" s="38"/>
      <c r="J949" s="38"/>
    </row>
    <row r="950" customFormat="false" ht="18" hidden="false" customHeight="true" outlineLevel="0" collapsed="false">
      <c r="A950" s="10"/>
      <c r="B950" s="11" t="s">
        <v>9</v>
      </c>
      <c r="C950" s="10" t="s">
        <v>10</v>
      </c>
      <c r="D950" s="10" t="s">
        <v>11</v>
      </c>
      <c r="E950" s="10" t="s">
        <v>310</v>
      </c>
      <c r="F950" s="10"/>
      <c r="G950" s="12" t="s">
        <v>12</v>
      </c>
      <c r="H950" s="11" t="s">
        <v>13</v>
      </c>
      <c r="I950" s="11" t="s">
        <v>14</v>
      </c>
      <c r="J950" s="11" t="s">
        <v>16</v>
      </c>
    </row>
    <row r="951" customFormat="false" ht="24" hidden="false" customHeight="true" outlineLevel="0" collapsed="false">
      <c r="A951" s="16" t="s">
        <v>311</v>
      </c>
      <c r="B951" s="17" t="s">
        <v>417</v>
      </c>
      <c r="C951" s="16" t="s">
        <v>28</v>
      </c>
      <c r="D951" s="16" t="s">
        <v>418</v>
      </c>
      <c r="E951" s="16" t="s">
        <v>316</v>
      </c>
      <c r="F951" s="16"/>
      <c r="G951" s="18" t="s">
        <v>338</v>
      </c>
      <c r="H951" s="28" t="n">
        <v>1</v>
      </c>
      <c r="I951" s="20" t="n">
        <v>28.52</v>
      </c>
      <c r="J951" s="20" t="n">
        <v>28.52</v>
      </c>
    </row>
    <row r="952" customFormat="false" ht="26" hidden="false" customHeight="true" outlineLevel="0" collapsed="false">
      <c r="A952" s="29" t="s">
        <v>313</v>
      </c>
      <c r="B952" s="30" t="s">
        <v>843</v>
      </c>
      <c r="C952" s="29" t="s">
        <v>28</v>
      </c>
      <c r="D952" s="29" t="s">
        <v>844</v>
      </c>
      <c r="E952" s="29" t="s">
        <v>316</v>
      </c>
      <c r="F952" s="29"/>
      <c r="G952" s="31" t="s">
        <v>338</v>
      </c>
      <c r="H952" s="32" t="n">
        <v>1</v>
      </c>
      <c r="I952" s="33" t="n">
        <v>0.27</v>
      </c>
      <c r="J952" s="33" t="n">
        <v>0.27</v>
      </c>
    </row>
    <row r="953" customFormat="false" ht="24" hidden="false" customHeight="true" outlineLevel="0" collapsed="false">
      <c r="A953" s="39" t="s">
        <v>342</v>
      </c>
      <c r="B953" s="40" t="s">
        <v>845</v>
      </c>
      <c r="C953" s="39" t="s">
        <v>28</v>
      </c>
      <c r="D953" s="39" t="s">
        <v>846</v>
      </c>
      <c r="E953" s="39" t="s">
        <v>345</v>
      </c>
      <c r="F953" s="39"/>
      <c r="G953" s="41" t="s">
        <v>338</v>
      </c>
      <c r="H953" s="42" t="n">
        <v>1</v>
      </c>
      <c r="I953" s="43" t="n">
        <v>20.46</v>
      </c>
      <c r="J953" s="43" t="n">
        <v>20.46</v>
      </c>
    </row>
    <row r="954" customFormat="false" ht="26" hidden="false" customHeight="true" outlineLevel="0" collapsed="false">
      <c r="A954" s="39" t="s">
        <v>342</v>
      </c>
      <c r="B954" s="40" t="s">
        <v>768</v>
      </c>
      <c r="C954" s="39" t="s">
        <v>28</v>
      </c>
      <c r="D954" s="39" t="s">
        <v>769</v>
      </c>
      <c r="E954" s="39" t="s">
        <v>770</v>
      </c>
      <c r="F954" s="39"/>
      <c r="G954" s="41" t="s">
        <v>338</v>
      </c>
      <c r="H954" s="42" t="n">
        <v>1</v>
      </c>
      <c r="I954" s="43" t="n">
        <v>3.39</v>
      </c>
      <c r="J954" s="43" t="n">
        <v>3.39</v>
      </c>
    </row>
    <row r="955" customFormat="false" ht="26" hidden="false" customHeight="true" outlineLevel="0" collapsed="false">
      <c r="A955" s="39" t="s">
        <v>342</v>
      </c>
      <c r="B955" s="40" t="s">
        <v>771</v>
      </c>
      <c r="C955" s="39" t="s">
        <v>28</v>
      </c>
      <c r="D955" s="39" t="s">
        <v>772</v>
      </c>
      <c r="E955" s="39" t="s">
        <v>723</v>
      </c>
      <c r="F955" s="39"/>
      <c r="G955" s="41" t="s">
        <v>338</v>
      </c>
      <c r="H955" s="42" t="n">
        <v>1</v>
      </c>
      <c r="I955" s="43" t="n">
        <v>1.1</v>
      </c>
      <c r="J955" s="43" t="n">
        <v>1.1</v>
      </c>
    </row>
    <row r="956" customFormat="false" ht="26" hidden="false" customHeight="true" outlineLevel="0" collapsed="false">
      <c r="A956" s="39" t="s">
        <v>342</v>
      </c>
      <c r="B956" s="40" t="s">
        <v>773</v>
      </c>
      <c r="C956" s="39" t="s">
        <v>28</v>
      </c>
      <c r="D956" s="39" t="s">
        <v>774</v>
      </c>
      <c r="E956" s="39" t="s">
        <v>770</v>
      </c>
      <c r="F956" s="39"/>
      <c r="G956" s="41" t="s">
        <v>338</v>
      </c>
      <c r="H956" s="42" t="n">
        <v>1</v>
      </c>
      <c r="I956" s="43" t="n">
        <v>1.34</v>
      </c>
      <c r="J956" s="43" t="n">
        <v>1.34</v>
      </c>
    </row>
    <row r="957" customFormat="false" ht="26" hidden="false" customHeight="true" outlineLevel="0" collapsed="false">
      <c r="A957" s="39" t="s">
        <v>342</v>
      </c>
      <c r="B957" s="40" t="s">
        <v>775</v>
      </c>
      <c r="C957" s="39" t="s">
        <v>28</v>
      </c>
      <c r="D957" s="39" t="s">
        <v>776</v>
      </c>
      <c r="E957" s="39" t="s">
        <v>777</v>
      </c>
      <c r="F957" s="39"/>
      <c r="G957" s="41" t="s">
        <v>338</v>
      </c>
      <c r="H957" s="42" t="n">
        <v>1</v>
      </c>
      <c r="I957" s="43" t="n">
        <v>0.04</v>
      </c>
      <c r="J957" s="43" t="n">
        <v>0.04</v>
      </c>
    </row>
    <row r="958" customFormat="false" ht="26" hidden="false" customHeight="true" outlineLevel="0" collapsed="false">
      <c r="A958" s="39" t="s">
        <v>342</v>
      </c>
      <c r="B958" s="40" t="s">
        <v>839</v>
      </c>
      <c r="C958" s="39" t="s">
        <v>28</v>
      </c>
      <c r="D958" s="39" t="s">
        <v>840</v>
      </c>
      <c r="E958" s="39" t="s">
        <v>371</v>
      </c>
      <c r="F958" s="39"/>
      <c r="G958" s="41" t="s">
        <v>338</v>
      </c>
      <c r="H958" s="42" t="n">
        <v>1</v>
      </c>
      <c r="I958" s="43" t="n">
        <v>0.49</v>
      </c>
      <c r="J958" s="43" t="n">
        <v>0.49</v>
      </c>
    </row>
    <row r="959" customFormat="false" ht="26" hidden="false" customHeight="true" outlineLevel="0" collapsed="false">
      <c r="A959" s="39" t="s">
        <v>342</v>
      </c>
      <c r="B959" s="40" t="s">
        <v>841</v>
      </c>
      <c r="C959" s="39" t="s">
        <v>28</v>
      </c>
      <c r="D959" s="39" t="s">
        <v>842</v>
      </c>
      <c r="E959" s="39" t="s">
        <v>371</v>
      </c>
      <c r="F959" s="39"/>
      <c r="G959" s="41" t="s">
        <v>338</v>
      </c>
      <c r="H959" s="42" t="n">
        <v>1</v>
      </c>
      <c r="I959" s="43" t="n">
        <v>1.43</v>
      </c>
      <c r="J959" s="43" t="n">
        <v>1.43</v>
      </c>
    </row>
    <row r="960" customFormat="false" ht="18" hidden="false" customHeight="false" outlineLevel="0" collapsed="false">
      <c r="A960" s="34"/>
      <c r="B960" s="34"/>
      <c r="C960" s="34"/>
      <c r="D960" s="34"/>
      <c r="E960" s="35" t="s">
        <v>323</v>
      </c>
      <c r="F960" s="36" t="n">
        <v>9.6409636</v>
      </c>
      <c r="G960" s="35" t="s">
        <v>324</v>
      </c>
      <c r="H960" s="36" t="n">
        <v>11.09</v>
      </c>
      <c r="I960" s="35" t="s">
        <v>325</v>
      </c>
      <c r="J960" s="36" t="n">
        <v>20.73</v>
      </c>
    </row>
    <row r="961" customFormat="false" ht="18" hidden="false" customHeight="true" outlineLevel="0" collapsed="false">
      <c r="A961" s="34"/>
      <c r="B961" s="34"/>
      <c r="C961" s="34"/>
      <c r="D961" s="34"/>
      <c r="E961" s="35" t="s">
        <v>326</v>
      </c>
      <c r="F961" s="36" t="n">
        <v>6.15</v>
      </c>
      <c r="G961" s="34"/>
      <c r="H961" s="37" t="s">
        <v>327</v>
      </c>
      <c r="I961" s="37"/>
      <c r="J961" s="36" t="n">
        <v>34.67</v>
      </c>
    </row>
    <row r="962" customFormat="false" ht="1" hidden="false" customHeight="true" outlineLevel="0" collapsed="false">
      <c r="A962" s="38"/>
      <c r="B962" s="38"/>
      <c r="C962" s="38"/>
      <c r="D962" s="38"/>
      <c r="E962" s="38"/>
      <c r="F962" s="38"/>
      <c r="G962" s="38"/>
      <c r="H962" s="38"/>
      <c r="I962" s="38"/>
      <c r="J962" s="38"/>
    </row>
    <row r="963" customFormat="false" ht="18" hidden="false" customHeight="true" outlineLevel="0" collapsed="false">
      <c r="A963" s="10"/>
      <c r="B963" s="11" t="s">
        <v>9</v>
      </c>
      <c r="C963" s="10" t="s">
        <v>10</v>
      </c>
      <c r="D963" s="10" t="s">
        <v>11</v>
      </c>
      <c r="E963" s="10" t="s">
        <v>310</v>
      </c>
      <c r="F963" s="10"/>
      <c r="G963" s="12" t="s">
        <v>12</v>
      </c>
      <c r="H963" s="11" t="s">
        <v>13</v>
      </c>
      <c r="I963" s="11" t="s">
        <v>14</v>
      </c>
      <c r="J963" s="11" t="s">
        <v>16</v>
      </c>
    </row>
    <row r="964" customFormat="false" ht="26" hidden="false" customHeight="true" outlineLevel="0" collapsed="false">
      <c r="A964" s="16" t="s">
        <v>311</v>
      </c>
      <c r="B964" s="17" t="s">
        <v>516</v>
      </c>
      <c r="C964" s="16" t="s">
        <v>28</v>
      </c>
      <c r="D964" s="16" t="s">
        <v>517</v>
      </c>
      <c r="E964" s="16" t="s">
        <v>483</v>
      </c>
      <c r="F964" s="16"/>
      <c r="G964" s="18" t="s">
        <v>85</v>
      </c>
      <c r="H964" s="28" t="n">
        <v>1</v>
      </c>
      <c r="I964" s="20" t="n">
        <v>10.8</v>
      </c>
      <c r="J964" s="20" t="n">
        <v>10.8</v>
      </c>
    </row>
    <row r="965" customFormat="false" ht="26" hidden="false" customHeight="true" outlineLevel="0" collapsed="false">
      <c r="A965" s="29" t="s">
        <v>313</v>
      </c>
      <c r="B965" s="30" t="s">
        <v>484</v>
      </c>
      <c r="C965" s="29" t="s">
        <v>28</v>
      </c>
      <c r="D965" s="29" t="s">
        <v>485</v>
      </c>
      <c r="E965" s="29" t="s">
        <v>316</v>
      </c>
      <c r="F965" s="29"/>
      <c r="G965" s="31" t="s">
        <v>338</v>
      </c>
      <c r="H965" s="32" t="n">
        <v>0.0455</v>
      </c>
      <c r="I965" s="33" t="n">
        <v>22.64</v>
      </c>
      <c r="J965" s="33" t="n">
        <v>1.03</v>
      </c>
    </row>
    <row r="966" customFormat="false" ht="26" hidden="false" customHeight="true" outlineLevel="0" collapsed="false">
      <c r="A966" s="29" t="s">
        <v>313</v>
      </c>
      <c r="B966" s="30" t="s">
        <v>486</v>
      </c>
      <c r="C966" s="29" t="s">
        <v>28</v>
      </c>
      <c r="D966" s="29" t="s">
        <v>487</v>
      </c>
      <c r="E966" s="29" t="s">
        <v>316</v>
      </c>
      <c r="F966" s="29"/>
      <c r="G966" s="31" t="s">
        <v>338</v>
      </c>
      <c r="H966" s="32" t="n">
        <v>0.2003</v>
      </c>
      <c r="I966" s="33" t="n">
        <v>28.12</v>
      </c>
      <c r="J966" s="33" t="n">
        <v>5.63</v>
      </c>
    </row>
    <row r="967" customFormat="false" ht="26" hidden="false" customHeight="true" outlineLevel="0" collapsed="false">
      <c r="A967" s="29" t="s">
        <v>313</v>
      </c>
      <c r="B967" s="30" t="s">
        <v>796</v>
      </c>
      <c r="C967" s="29" t="s">
        <v>28</v>
      </c>
      <c r="D967" s="29" t="s">
        <v>797</v>
      </c>
      <c r="E967" s="29" t="s">
        <v>316</v>
      </c>
      <c r="F967" s="29"/>
      <c r="G967" s="31" t="s">
        <v>351</v>
      </c>
      <c r="H967" s="32" t="n">
        <v>0.006</v>
      </c>
      <c r="I967" s="33" t="n">
        <v>690.71</v>
      </c>
      <c r="J967" s="33" t="n">
        <v>4.14</v>
      </c>
    </row>
    <row r="968" customFormat="false" ht="18" hidden="false" customHeight="false" outlineLevel="0" collapsed="false">
      <c r="A968" s="34"/>
      <c r="B968" s="34"/>
      <c r="C968" s="34"/>
      <c r="D968" s="34"/>
      <c r="E968" s="35" t="s">
        <v>323</v>
      </c>
      <c r="F968" s="36" t="n">
        <v>2.60905962236071</v>
      </c>
      <c r="G968" s="35" t="s">
        <v>324</v>
      </c>
      <c r="H968" s="36" t="n">
        <v>3</v>
      </c>
      <c r="I968" s="35" t="s">
        <v>325</v>
      </c>
      <c r="J968" s="36" t="n">
        <v>5.61</v>
      </c>
    </row>
    <row r="969" customFormat="false" ht="18" hidden="false" customHeight="true" outlineLevel="0" collapsed="false">
      <c r="A969" s="34"/>
      <c r="B969" s="34"/>
      <c r="C969" s="34"/>
      <c r="D969" s="34"/>
      <c r="E969" s="35" t="s">
        <v>326</v>
      </c>
      <c r="F969" s="36" t="n">
        <v>2.33</v>
      </c>
      <c r="G969" s="34"/>
      <c r="H969" s="37" t="s">
        <v>327</v>
      </c>
      <c r="I969" s="37"/>
      <c r="J969" s="36" t="n">
        <v>13.13</v>
      </c>
    </row>
    <row r="970" customFormat="false" ht="1" hidden="false" customHeight="true" outlineLevel="0" collapsed="false">
      <c r="A970" s="38"/>
      <c r="B970" s="38"/>
      <c r="C970" s="38"/>
      <c r="D970" s="38"/>
      <c r="E970" s="38"/>
      <c r="F970" s="38"/>
      <c r="G970" s="38"/>
      <c r="H970" s="38"/>
      <c r="I970" s="38"/>
      <c r="J970" s="38"/>
    </row>
    <row r="971" customFormat="false" ht="18" hidden="false" customHeight="true" outlineLevel="0" collapsed="false">
      <c r="A971" s="10"/>
      <c r="B971" s="11" t="s">
        <v>9</v>
      </c>
      <c r="C971" s="10" t="s">
        <v>10</v>
      </c>
      <c r="D971" s="10" t="s">
        <v>11</v>
      </c>
      <c r="E971" s="10" t="s">
        <v>310</v>
      </c>
      <c r="F971" s="10"/>
      <c r="G971" s="12" t="s">
        <v>12</v>
      </c>
      <c r="H971" s="11" t="s">
        <v>13</v>
      </c>
      <c r="I971" s="11" t="s">
        <v>14</v>
      </c>
      <c r="J971" s="11" t="s">
        <v>16</v>
      </c>
    </row>
    <row r="972" customFormat="false" ht="39" hidden="false" customHeight="true" outlineLevel="0" collapsed="false">
      <c r="A972" s="16" t="s">
        <v>311</v>
      </c>
      <c r="B972" s="17" t="s">
        <v>419</v>
      </c>
      <c r="C972" s="16" t="s">
        <v>28</v>
      </c>
      <c r="D972" s="16" t="s">
        <v>420</v>
      </c>
      <c r="E972" s="16" t="s">
        <v>421</v>
      </c>
      <c r="F972" s="16"/>
      <c r="G972" s="18" t="s">
        <v>351</v>
      </c>
      <c r="H972" s="28" t="n">
        <v>1</v>
      </c>
      <c r="I972" s="20" t="n">
        <v>508.98</v>
      </c>
      <c r="J972" s="20" t="n">
        <v>508.98</v>
      </c>
    </row>
    <row r="973" customFormat="false" ht="24" hidden="false" customHeight="true" outlineLevel="0" collapsed="false">
      <c r="A973" s="29" t="s">
        <v>313</v>
      </c>
      <c r="B973" s="30" t="s">
        <v>339</v>
      </c>
      <c r="C973" s="29" t="s">
        <v>28</v>
      </c>
      <c r="D973" s="29" t="s">
        <v>340</v>
      </c>
      <c r="E973" s="29" t="s">
        <v>316</v>
      </c>
      <c r="F973" s="29"/>
      <c r="G973" s="31" t="s">
        <v>338</v>
      </c>
      <c r="H973" s="32" t="n">
        <v>2.5333</v>
      </c>
      <c r="I973" s="33" t="n">
        <v>22.1</v>
      </c>
      <c r="J973" s="33" t="n">
        <v>55.98</v>
      </c>
    </row>
    <row r="974" customFormat="false" ht="26" hidden="false" customHeight="true" outlineLevel="0" collapsed="false">
      <c r="A974" s="29" t="s">
        <v>313</v>
      </c>
      <c r="B974" s="30" t="s">
        <v>788</v>
      </c>
      <c r="C974" s="29" t="s">
        <v>28</v>
      </c>
      <c r="D974" s="29" t="s">
        <v>789</v>
      </c>
      <c r="E974" s="29" t="s">
        <v>316</v>
      </c>
      <c r="F974" s="29"/>
      <c r="G974" s="31" t="s">
        <v>338</v>
      </c>
      <c r="H974" s="32" t="n">
        <v>1.6046</v>
      </c>
      <c r="I974" s="33" t="n">
        <v>26.7</v>
      </c>
      <c r="J974" s="33" t="n">
        <v>42.84</v>
      </c>
    </row>
    <row r="975" customFormat="false" ht="52" hidden="false" customHeight="true" outlineLevel="0" collapsed="false">
      <c r="A975" s="29" t="s">
        <v>313</v>
      </c>
      <c r="B975" s="30" t="s">
        <v>790</v>
      </c>
      <c r="C975" s="29" t="s">
        <v>28</v>
      </c>
      <c r="D975" s="29" t="s">
        <v>791</v>
      </c>
      <c r="E975" s="29" t="s">
        <v>331</v>
      </c>
      <c r="F975" s="29"/>
      <c r="G975" s="31" t="s">
        <v>335</v>
      </c>
      <c r="H975" s="32" t="n">
        <v>0.8259</v>
      </c>
      <c r="I975" s="33" t="n">
        <v>1.84</v>
      </c>
      <c r="J975" s="33" t="n">
        <v>1.51</v>
      </c>
    </row>
    <row r="976" customFormat="false" ht="52" hidden="false" customHeight="true" outlineLevel="0" collapsed="false">
      <c r="A976" s="29" t="s">
        <v>313</v>
      </c>
      <c r="B976" s="30" t="s">
        <v>792</v>
      </c>
      <c r="C976" s="29" t="s">
        <v>28</v>
      </c>
      <c r="D976" s="29" t="s">
        <v>793</v>
      </c>
      <c r="E976" s="29" t="s">
        <v>331</v>
      </c>
      <c r="F976" s="29"/>
      <c r="G976" s="31" t="s">
        <v>332</v>
      </c>
      <c r="H976" s="32" t="n">
        <v>0.7787</v>
      </c>
      <c r="I976" s="33" t="n">
        <v>0.35</v>
      </c>
      <c r="J976" s="33" t="n">
        <v>0.27</v>
      </c>
    </row>
    <row r="977" customFormat="false" ht="26" hidden="false" customHeight="true" outlineLevel="0" collapsed="false">
      <c r="A977" s="39" t="s">
        <v>342</v>
      </c>
      <c r="B977" s="40" t="s">
        <v>782</v>
      </c>
      <c r="C977" s="39" t="s">
        <v>28</v>
      </c>
      <c r="D977" s="39" t="s">
        <v>783</v>
      </c>
      <c r="E977" s="39" t="s">
        <v>356</v>
      </c>
      <c r="F977" s="39"/>
      <c r="G977" s="41" t="s">
        <v>351</v>
      </c>
      <c r="H977" s="42" t="n">
        <v>0.7558</v>
      </c>
      <c r="I977" s="43" t="n">
        <v>130</v>
      </c>
      <c r="J977" s="43" t="n">
        <v>98.25</v>
      </c>
    </row>
    <row r="978" customFormat="false" ht="24" hidden="false" customHeight="true" outlineLevel="0" collapsed="false">
      <c r="A978" s="39" t="s">
        <v>342</v>
      </c>
      <c r="B978" s="40" t="s">
        <v>786</v>
      </c>
      <c r="C978" s="39" t="s">
        <v>28</v>
      </c>
      <c r="D978" s="39" t="s">
        <v>787</v>
      </c>
      <c r="E978" s="39" t="s">
        <v>356</v>
      </c>
      <c r="F978" s="39"/>
      <c r="G978" s="41" t="s">
        <v>376</v>
      </c>
      <c r="H978" s="42" t="n">
        <v>322.9777</v>
      </c>
      <c r="I978" s="43" t="n">
        <v>0.75</v>
      </c>
      <c r="J978" s="43" t="n">
        <v>242.23</v>
      </c>
    </row>
    <row r="979" customFormat="false" ht="26" hidden="false" customHeight="true" outlineLevel="0" collapsed="false">
      <c r="A979" s="39" t="s">
        <v>342</v>
      </c>
      <c r="B979" s="40" t="s">
        <v>847</v>
      </c>
      <c r="C979" s="39" t="s">
        <v>28</v>
      </c>
      <c r="D979" s="39" t="s">
        <v>848</v>
      </c>
      <c r="E979" s="39" t="s">
        <v>356</v>
      </c>
      <c r="F979" s="39"/>
      <c r="G979" s="41" t="s">
        <v>351</v>
      </c>
      <c r="H979" s="42" t="n">
        <v>0.5872</v>
      </c>
      <c r="I979" s="43" t="n">
        <v>115.64</v>
      </c>
      <c r="J979" s="43" t="n">
        <v>67.9</v>
      </c>
    </row>
    <row r="980" customFormat="false" ht="18" hidden="false" customHeight="false" outlineLevel="0" collapsed="false">
      <c r="A980" s="34"/>
      <c r="B980" s="34"/>
      <c r="C980" s="34"/>
      <c r="D980" s="34"/>
      <c r="E980" s="35" t="s">
        <v>323</v>
      </c>
      <c r="F980" s="36" t="n">
        <v>31.7272811831458</v>
      </c>
      <c r="G980" s="35" t="s">
        <v>324</v>
      </c>
      <c r="H980" s="36" t="n">
        <v>36.49</v>
      </c>
      <c r="I980" s="35" t="s">
        <v>325</v>
      </c>
      <c r="J980" s="36" t="n">
        <v>68.22</v>
      </c>
    </row>
    <row r="981" customFormat="false" ht="18" hidden="false" customHeight="true" outlineLevel="0" collapsed="false">
      <c r="A981" s="34"/>
      <c r="B981" s="34"/>
      <c r="C981" s="34"/>
      <c r="D981" s="34"/>
      <c r="E981" s="35" t="s">
        <v>326</v>
      </c>
      <c r="F981" s="36" t="n">
        <v>109.83</v>
      </c>
      <c r="G981" s="34"/>
      <c r="H981" s="37" t="s">
        <v>327</v>
      </c>
      <c r="I981" s="37"/>
      <c r="J981" s="36" t="n">
        <v>618.81</v>
      </c>
    </row>
    <row r="982" customFormat="false" ht="1" hidden="false" customHeight="true" outlineLevel="0" collapsed="false">
      <c r="A982" s="38"/>
      <c r="B982" s="38"/>
      <c r="C982" s="38"/>
      <c r="D982" s="38"/>
      <c r="E982" s="38"/>
      <c r="F982" s="38"/>
      <c r="G982" s="38"/>
      <c r="H982" s="38"/>
      <c r="I982" s="38"/>
      <c r="J982" s="38"/>
    </row>
    <row r="983" customFormat="false" ht="18" hidden="false" customHeight="true" outlineLevel="0" collapsed="false">
      <c r="A983" s="10"/>
      <c r="B983" s="11" t="s">
        <v>9</v>
      </c>
      <c r="C983" s="10" t="s">
        <v>10</v>
      </c>
      <c r="D983" s="10" t="s">
        <v>11</v>
      </c>
      <c r="E983" s="10" t="s">
        <v>310</v>
      </c>
      <c r="F983" s="10"/>
      <c r="G983" s="12" t="s">
        <v>12</v>
      </c>
      <c r="H983" s="11" t="s">
        <v>13</v>
      </c>
      <c r="I983" s="11" t="s">
        <v>14</v>
      </c>
      <c r="J983" s="11" t="s">
        <v>16</v>
      </c>
    </row>
    <row r="984" customFormat="false" ht="39" hidden="false" customHeight="true" outlineLevel="0" collapsed="false">
      <c r="A984" s="16" t="s">
        <v>311</v>
      </c>
      <c r="B984" s="17" t="s">
        <v>528</v>
      </c>
      <c r="C984" s="16" t="s">
        <v>28</v>
      </c>
      <c r="D984" s="16" t="s">
        <v>529</v>
      </c>
      <c r="E984" s="16" t="s">
        <v>483</v>
      </c>
      <c r="F984" s="16"/>
      <c r="G984" s="18" t="s">
        <v>85</v>
      </c>
      <c r="H984" s="28" t="n">
        <v>1</v>
      </c>
      <c r="I984" s="20" t="n">
        <v>183.22</v>
      </c>
      <c r="J984" s="20" t="n">
        <v>183.22</v>
      </c>
    </row>
    <row r="985" customFormat="false" ht="24" hidden="false" customHeight="true" outlineLevel="0" collapsed="false">
      <c r="A985" s="29" t="s">
        <v>313</v>
      </c>
      <c r="B985" s="30" t="s">
        <v>849</v>
      </c>
      <c r="C985" s="29" t="s">
        <v>28</v>
      </c>
      <c r="D985" s="29" t="s">
        <v>850</v>
      </c>
      <c r="E985" s="29" t="s">
        <v>316</v>
      </c>
      <c r="F985" s="29"/>
      <c r="G985" s="31" t="s">
        <v>338</v>
      </c>
      <c r="H985" s="32" t="n">
        <v>0.4774</v>
      </c>
      <c r="I985" s="33" t="n">
        <v>28.27</v>
      </c>
      <c r="J985" s="33" t="n">
        <v>13.49</v>
      </c>
    </row>
    <row r="986" customFormat="false" ht="24" hidden="false" customHeight="true" outlineLevel="0" collapsed="false">
      <c r="A986" s="29" t="s">
        <v>313</v>
      </c>
      <c r="B986" s="30" t="s">
        <v>339</v>
      </c>
      <c r="C986" s="29" t="s">
        <v>28</v>
      </c>
      <c r="D986" s="29" t="s">
        <v>340</v>
      </c>
      <c r="E986" s="29" t="s">
        <v>316</v>
      </c>
      <c r="F986" s="29"/>
      <c r="G986" s="31" t="s">
        <v>338</v>
      </c>
      <c r="H986" s="32" t="n">
        <v>0.1504</v>
      </c>
      <c r="I986" s="33" t="n">
        <v>22.1</v>
      </c>
      <c r="J986" s="33" t="n">
        <v>3.32</v>
      </c>
    </row>
    <row r="987" customFormat="false" ht="26" hidden="false" customHeight="true" outlineLevel="0" collapsed="false">
      <c r="A987" s="39" t="s">
        <v>342</v>
      </c>
      <c r="B987" s="40" t="s">
        <v>851</v>
      </c>
      <c r="C987" s="39" t="s">
        <v>28</v>
      </c>
      <c r="D987" s="39" t="s">
        <v>852</v>
      </c>
      <c r="E987" s="39" t="s">
        <v>356</v>
      </c>
      <c r="F987" s="39"/>
      <c r="G987" s="41" t="s">
        <v>85</v>
      </c>
      <c r="H987" s="42" t="n">
        <v>1</v>
      </c>
      <c r="I987" s="43" t="n">
        <v>152.36</v>
      </c>
      <c r="J987" s="43" t="n">
        <v>152.36</v>
      </c>
    </row>
    <row r="988" customFormat="false" ht="24" hidden="false" customHeight="true" outlineLevel="0" collapsed="false">
      <c r="A988" s="39" t="s">
        <v>342</v>
      </c>
      <c r="B988" s="40" t="s">
        <v>853</v>
      </c>
      <c r="C988" s="39" t="s">
        <v>28</v>
      </c>
      <c r="D988" s="39" t="s">
        <v>854</v>
      </c>
      <c r="E988" s="39" t="s">
        <v>356</v>
      </c>
      <c r="F988" s="39"/>
      <c r="G988" s="41" t="s">
        <v>376</v>
      </c>
      <c r="H988" s="42" t="n">
        <v>0.2974</v>
      </c>
      <c r="I988" s="43" t="n">
        <v>47.25</v>
      </c>
      <c r="J988" s="43" t="n">
        <v>14.05</v>
      </c>
    </row>
    <row r="989" customFormat="false" ht="18" hidden="false" customHeight="false" outlineLevel="0" collapsed="false">
      <c r="A989" s="34"/>
      <c r="B989" s="34"/>
      <c r="C989" s="34"/>
      <c r="D989" s="34"/>
      <c r="E989" s="35" t="s">
        <v>323</v>
      </c>
      <c r="F989" s="36" t="n">
        <v>5.51111524509348</v>
      </c>
      <c r="G989" s="35" t="s">
        <v>324</v>
      </c>
      <c r="H989" s="36" t="n">
        <v>6.34</v>
      </c>
      <c r="I989" s="35" t="s">
        <v>325</v>
      </c>
      <c r="J989" s="36" t="n">
        <v>11.85</v>
      </c>
    </row>
    <row r="990" customFormat="false" ht="18" hidden="false" customHeight="true" outlineLevel="0" collapsed="false">
      <c r="A990" s="34"/>
      <c r="B990" s="34"/>
      <c r="C990" s="34"/>
      <c r="D990" s="34"/>
      <c r="E990" s="35" t="s">
        <v>326</v>
      </c>
      <c r="F990" s="36" t="n">
        <v>39.53</v>
      </c>
      <c r="G990" s="34"/>
      <c r="H990" s="37" t="s">
        <v>327</v>
      </c>
      <c r="I990" s="37"/>
      <c r="J990" s="36" t="n">
        <v>222.75</v>
      </c>
    </row>
    <row r="991" customFormat="false" ht="1" hidden="false" customHeight="true" outlineLevel="0" collapsed="false">
      <c r="A991" s="38"/>
      <c r="B991" s="38"/>
      <c r="C991" s="38"/>
      <c r="D991" s="38"/>
      <c r="E991" s="38"/>
      <c r="F991" s="38"/>
      <c r="G991" s="38"/>
      <c r="H991" s="38"/>
      <c r="I991" s="38"/>
      <c r="J991" s="38"/>
    </row>
    <row r="992" customFormat="false" ht="18" hidden="false" customHeight="true" outlineLevel="0" collapsed="false">
      <c r="A992" s="10"/>
      <c r="B992" s="11" t="s">
        <v>9</v>
      </c>
      <c r="C992" s="10" t="s">
        <v>10</v>
      </c>
      <c r="D992" s="10" t="s">
        <v>11</v>
      </c>
      <c r="E992" s="10" t="s">
        <v>310</v>
      </c>
      <c r="F992" s="10"/>
      <c r="G992" s="12" t="s">
        <v>12</v>
      </c>
      <c r="H992" s="11" t="s">
        <v>13</v>
      </c>
      <c r="I992" s="11" t="s">
        <v>14</v>
      </c>
      <c r="J992" s="11" t="s">
        <v>16</v>
      </c>
    </row>
    <row r="993" customFormat="false" ht="26" hidden="false" customHeight="true" outlineLevel="0" collapsed="false">
      <c r="A993" s="16" t="s">
        <v>311</v>
      </c>
      <c r="B993" s="17" t="s">
        <v>764</v>
      </c>
      <c r="C993" s="16" t="s">
        <v>28</v>
      </c>
      <c r="D993" s="16" t="s">
        <v>765</v>
      </c>
      <c r="E993" s="16" t="s">
        <v>316</v>
      </c>
      <c r="F993" s="16"/>
      <c r="G993" s="18" t="s">
        <v>338</v>
      </c>
      <c r="H993" s="28" t="n">
        <v>1</v>
      </c>
      <c r="I993" s="20" t="n">
        <v>0.18</v>
      </c>
      <c r="J993" s="20" t="n">
        <v>0.18</v>
      </c>
    </row>
    <row r="994" customFormat="false" ht="24" hidden="false" customHeight="true" outlineLevel="0" collapsed="false">
      <c r="A994" s="39" t="s">
        <v>342</v>
      </c>
      <c r="B994" s="40" t="s">
        <v>766</v>
      </c>
      <c r="C994" s="39" t="s">
        <v>28</v>
      </c>
      <c r="D994" s="39" t="s">
        <v>767</v>
      </c>
      <c r="E994" s="39" t="s">
        <v>345</v>
      </c>
      <c r="F994" s="39"/>
      <c r="G994" s="41" t="s">
        <v>338</v>
      </c>
      <c r="H994" s="42" t="n">
        <v>0.01328</v>
      </c>
      <c r="I994" s="43" t="n">
        <v>14.27</v>
      </c>
      <c r="J994" s="43" t="n">
        <v>0.18</v>
      </c>
    </row>
    <row r="995" customFormat="false" ht="18" hidden="false" customHeight="false" outlineLevel="0" collapsed="false">
      <c r="A995" s="34"/>
      <c r="B995" s="34"/>
      <c r="C995" s="34"/>
      <c r="D995" s="34"/>
      <c r="E995" s="35" t="s">
        <v>323</v>
      </c>
      <c r="F995" s="36" t="n">
        <v>0.0837131</v>
      </c>
      <c r="G995" s="35" t="s">
        <v>324</v>
      </c>
      <c r="H995" s="36" t="n">
        <v>0.1</v>
      </c>
      <c r="I995" s="35" t="s">
        <v>325</v>
      </c>
      <c r="J995" s="36" t="n">
        <v>0.18</v>
      </c>
    </row>
    <row r="996" customFormat="false" ht="18" hidden="false" customHeight="true" outlineLevel="0" collapsed="false">
      <c r="A996" s="34"/>
      <c r="B996" s="34"/>
      <c r="C996" s="34"/>
      <c r="D996" s="34"/>
      <c r="E996" s="35" t="s">
        <v>326</v>
      </c>
      <c r="F996" s="36" t="n">
        <v>0.03</v>
      </c>
      <c r="G996" s="34"/>
      <c r="H996" s="37" t="s">
        <v>327</v>
      </c>
      <c r="I996" s="37"/>
      <c r="J996" s="36" t="n">
        <v>0.21</v>
      </c>
    </row>
    <row r="997" customFormat="false" ht="1" hidden="false" customHeight="true" outlineLevel="0" collapsed="false">
      <c r="A997" s="38"/>
      <c r="B997" s="38"/>
      <c r="C997" s="38"/>
      <c r="D997" s="38"/>
      <c r="E997" s="38"/>
      <c r="F997" s="38"/>
      <c r="G997" s="38"/>
      <c r="H997" s="38"/>
      <c r="I997" s="38"/>
      <c r="J997" s="38"/>
    </row>
    <row r="998" customFormat="false" ht="18" hidden="false" customHeight="true" outlineLevel="0" collapsed="false">
      <c r="A998" s="10"/>
      <c r="B998" s="11" t="s">
        <v>9</v>
      </c>
      <c r="C998" s="10" t="s">
        <v>10</v>
      </c>
      <c r="D998" s="10" t="s">
        <v>11</v>
      </c>
      <c r="E998" s="10" t="s">
        <v>310</v>
      </c>
      <c r="F998" s="10"/>
      <c r="G998" s="12" t="s">
        <v>12</v>
      </c>
      <c r="H998" s="11" t="s">
        <v>13</v>
      </c>
      <c r="I998" s="11" t="s">
        <v>14</v>
      </c>
      <c r="J998" s="11" t="s">
        <v>16</v>
      </c>
    </row>
    <row r="999" customFormat="false" ht="26" hidden="false" customHeight="true" outlineLevel="0" collapsed="false">
      <c r="A999" s="16" t="s">
        <v>311</v>
      </c>
      <c r="B999" s="17" t="s">
        <v>798</v>
      </c>
      <c r="C999" s="16" t="s">
        <v>28</v>
      </c>
      <c r="D999" s="16" t="s">
        <v>799</v>
      </c>
      <c r="E999" s="16" t="s">
        <v>316</v>
      </c>
      <c r="F999" s="16"/>
      <c r="G999" s="18" t="s">
        <v>338</v>
      </c>
      <c r="H999" s="28" t="n">
        <v>1</v>
      </c>
      <c r="I999" s="20" t="n">
        <v>0.64</v>
      </c>
      <c r="J999" s="20" t="n">
        <v>0.64</v>
      </c>
    </row>
    <row r="1000" customFormat="false" ht="24" hidden="false" customHeight="true" outlineLevel="0" collapsed="false">
      <c r="A1000" s="39" t="s">
        <v>342</v>
      </c>
      <c r="B1000" s="40" t="s">
        <v>800</v>
      </c>
      <c r="C1000" s="39" t="s">
        <v>28</v>
      </c>
      <c r="D1000" s="39" t="s">
        <v>801</v>
      </c>
      <c r="E1000" s="39" t="s">
        <v>345</v>
      </c>
      <c r="F1000" s="39"/>
      <c r="G1000" s="41" t="s">
        <v>338</v>
      </c>
      <c r="H1000" s="42" t="n">
        <v>0.04297</v>
      </c>
      <c r="I1000" s="43" t="n">
        <v>15.09</v>
      </c>
      <c r="J1000" s="43" t="n">
        <v>0.64</v>
      </c>
    </row>
    <row r="1001" customFormat="false" ht="18" hidden="false" customHeight="false" outlineLevel="0" collapsed="false">
      <c r="A1001" s="34"/>
      <c r="B1001" s="34"/>
      <c r="C1001" s="34"/>
      <c r="D1001" s="34"/>
      <c r="E1001" s="35" t="s">
        <v>323</v>
      </c>
      <c r="F1001" s="36" t="n">
        <v>0.2976467</v>
      </c>
      <c r="G1001" s="35" t="s">
        <v>324</v>
      </c>
      <c r="H1001" s="36" t="n">
        <v>0.34</v>
      </c>
      <c r="I1001" s="35" t="s">
        <v>325</v>
      </c>
      <c r="J1001" s="36" t="n">
        <v>0.64</v>
      </c>
    </row>
    <row r="1002" customFormat="false" ht="18" hidden="false" customHeight="true" outlineLevel="0" collapsed="false">
      <c r="A1002" s="34"/>
      <c r="B1002" s="34"/>
      <c r="C1002" s="34"/>
      <c r="D1002" s="34"/>
      <c r="E1002" s="35" t="s">
        <v>326</v>
      </c>
      <c r="F1002" s="36" t="n">
        <v>0.13</v>
      </c>
      <c r="G1002" s="34"/>
      <c r="H1002" s="37" t="s">
        <v>327</v>
      </c>
      <c r="I1002" s="37"/>
      <c r="J1002" s="36" t="n">
        <v>0.77</v>
      </c>
    </row>
    <row r="1003" customFormat="false" ht="1" hidden="false" customHeight="true" outlineLevel="0" collapsed="false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</row>
    <row r="1004" customFormat="false" ht="18" hidden="false" customHeight="true" outlineLevel="0" collapsed="false">
      <c r="A1004" s="10"/>
      <c r="B1004" s="11" t="s">
        <v>9</v>
      </c>
      <c r="C1004" s="10" t="s">
        <v>10</v>
      </c>
      <c r="D1004" s="10" t="s">
        <v>11</v>
      </c>
      <c r="E1004" s="10" t="s">
        <v>310</v>
      </c>
      <c r="F1004" s="10"/>
      <c r="G1004" s="12" t="s">
        <v>12</v>
      </c>
      <c r="H1004" s="11" t="s">
        <v>13</v>
      </c>
      <c r="I1004" s="11" t="s">
        <v>14</v>
      </c>
      <c r="J1004" s="11" t="s">
        <v>16</v>
      </c>
    </row>
    <row r="1005" customFormat="false" ht="39" hidden="false" customHeight="true" outlineLevel="0" collapsed="false">
      <c r="A1005" s="16" t="s">
        <v>311</v>
      </c>
      <c r="B1005" s="17" t="s">
        <v>806</v>
      </c>
      <c r="C1005" s="16" t="s">
        <v>28</v>
      </c>
      <c r="D1005" s="16" t="s">
        <v>807</v>
      </c>
      <c r="E1005" s="16" t="s">
        <v>316</v>
      </c>
      <c r="F1005" s="16"/>
      <c r="G1005" s="18" t="s">
        <v>338</v>
      </c>
      <c r="H1005" s="28" t="n">
        <v>1</v>
      </c>
      <c r="I1005" s="20" t="n">
        <v>0.31</v>
      </c>
      <c r="J1005" s="20" t="n">
        <v>0.31</v>
      </c>
    </row>
    <row r="1006" customFormat="false" ht="26" hidden="false" customHeight="true" outlineLevel="0" collapsed="false">
      <c r="A1006" s="39" t="s">
        <v>342</v>
      </c>
      <c r="B1006" s="40" t="s">
        <v>808</v>
      </c>
      <c r="C1006" s="39" t="s">
        <v>28</v>
      </c>
      <c r="D1006" s="39" t="s">
        <v>809</v>
      </c>
      <c r="E1006" s="39" t="s">
        <v>345</v>
      </c>
      <c r="F1006" s="39"/>
      <c r="G1006" s="41" t="s">
        <v>338</v>
      </c>
      <c r="H1006" s="42" t="n">
        <v>0.0207</v>
      </c>
      <c r="I1006" s="43" t="n">
        <v>15.09</v>
      </c>
      <c r="J1006" s="43" t="n">
        <v>0.31</v>
      </c>
    </row>
    <row r="1007" customFormat="false" ht="18" hidden="false" customHeight="false" outlineLevel="0" collapsed="false">
      <c r="A1007" s="34"/>
      <c r="B1007" s="34"/>
      <c r="C1007" s="34"/>
      <c r="D1007" s="34"/>
      <c r="E1007" s="35" t="s">
        <v>323</v>
      </c>
      <c r="F1007" s="36" t="n">
        <v>0.1441726</v>
      </c>
      <c r="G1007" s="35" t="s">
        <v>324</v>
      </c>
      <c r="H1007" s="36" t="n">
        <v>0.17</v>
      </c>
      <c r="I1007" s="35" t="s">
        <v>325</v>
      </c>
      <c r="J1007" s="36" t="n">
        <v>0.31</v>
      </c>
    </row>
    <row r="1008" customFormat="false" ht="18" hidden="false" customHeight="true" outlineLevel="0" collapsed="false">
      <c r="A1008" s="34"/>
      <c r="B1008" s="34"/>
      <c r="C1008" s="34"/>
      <c r="D1008" s="34"/>
      <c r="E1008" s="35" t="s">
        <v>326</v>
      </c>
      <c r="F1008" s="36" t="n">
        <v>0.06</v>
      </c>
      <c r="G1008" s="34"/>
      <c r="H1008" s="37" t="s">
        <v>327</v>
      </c>
      <c r="I1008" s="37"/>
      <c r="J1008" s="36" t="n">
        <v>0.37</v>
      </c>
    </row>
    <row r="1009" customFormat="false" ht="1" hidden="false" customHeight="true" outlineLevel="0" collapsed="false">
      <c r="A1009" s="38"/>
      <c r="B1009" s="38"/>
      <c r="C1009" s="38"/>
      <c r="D1009" s="38"/>
      <c r="E1009" s="38"/>
      <c r="F1009" s="38"/>
      <c r="G1009" s="38"/>
      <c r="H1009" s="38"/>
      <c r="I1009" s="38"/>
      <c r="J1009" s="38"/>
    </row>
    <row r="1010" customFormat="false" ht="18" hidden="false" customHeight="true" outlineLevel="0" collapsed="false">
      <c r="A1010" s="10"/>
      <c r="B1010" s="11" t="s">
        <v>9</v>
      </c>
      <c r="C1010" s="10" t="s">
        <v>10</v>
      </c>
      <c r="D1010" s="10" t="s">
        <v>11</v>
      </c>
      <c r="E1010" s="10" t="s">
        <v>310</v>
      </c>
      <c r="F1010" s="10"/>
      <c r="G1010" s="12" t="s">
        <v>12</v>
      </c>
      <c r="H1010" s="11" t="s">
        <v>13</v>
      </c>
      <c r="I1010" s="11" t="s">
        <v>14</v>
      </c>
      <c r="J1010" s="11" t="s">
        <v>16</v>
      </c>
    </row>
    <row r="1011" customFormat="false" ht="26" hidden="false" customHeight="true" outlineLevel="0" collapsed="false">
      <c r="A1011" s="16" t="s">
        <v>311</v>
      </c>
      <c r="B1011" s="17" t="s">
        <v>814</v>
      </c>
      <c r="C1011" s="16" t="s">
        <v>28</v>
      </c>
      <c r="D1011" s="16" t="s">
        <v>815</v>
      </c>
      <c r="E1011" s="16" t="s">
        <v>316</v>
      </c>
      <c r="F1011" s="16"/>
      <c r="G1011" s="18" t="s">
        <v>338</v>
      </c>
      <c r="H1011" s="28" t="n">
        <v>1</v>
      </c>
      <c r="I1011" s="20" t="n">
        <v>0.34</v>
      </c>
      <c r="J1011" s="20" t="n">
        <v>0.34</v>
      </c>
    </row>
    <row r="1012" customFormat="false" ht="24" hidden="false" customHeight="true" outlineLevel="0" collapsed="false">
      <c r="A1012" s="39" t="s">
        <v>342</v>
      </c>
      <c r="B1012" s="40" t="s">
        <v>816</v>
      </c>
      <c r="C1012" s="39" t="s">
        <v>28</v>
      </c>
      <c r="D1012" s="39" t="s">
        <v>817</v>
      </c>
      <c r="E1012" s="39" t="s">
        <v>345</v>
      </c>
      <c r="F1012" s="39"/>
      <c r="G1012" s="41" t="s">
        <v>338</v>
      </c>
      <c r="H1012" s="42" t="n">
        <v>0.01699</v>
      </c>
      <c r="I1012" s="43" t="n">
        <v>20.46</v>
      </c>
      <c r="J1012" s="43" t="n">
        <v>0.34</v>
      </c>
    </row>
    <row r="1013" customFormat="false" ht="18" hidden="false" customHeight="false" outlineLevel="0" collapsed="false">
      <c r="A1013" s="34"/>
      <c r="B1013" s="34"/>
      <c r="C1013" s="34"/>
      <c r="D1013" s="34"/>
      <c r="E1013" s="35" t="s">
        <v>323</v>
      </c>
      <c r="F1013" s="36" t="n">
        <v>0.1581248</v>
      </c>
      <c r="G1013" s="35" t="s">
        <v>324</v>
      </c>
      <c r="H1013" s="36" t="n">
        <v>0.18</v>
      </c>
      <c r="I1013" s="35" t="s">
        <v>325</v>
      </c>
      <c r="J1013" s="36" t="n">
        <v>0.34</v>
      </c>
    </row>
    <row r="1014" customFormat="false" ht="18" hidden="false" customHeight="true" outlineLevel="0" collapsed="false">
      <c r="A1014" s="34"/>
      <c r="B1014" s="34"/>
      <c r="C1014" s="34"/>
      <c r="D1014" s="34"/>
      <c r="E1014" s="35" t="s">
        <v>326</v>
      </c>
      <c r="F1014" s="36" t="n">
        <v>0.07</v>
      </c>
      <c r="G1014" s="34"/>
      <c r="H1014" s="37" t="s">
        <v>327</v>
      </c>
      <c r="I1014" s="37"/>
      <c r="J1014" s="36" t="n">
        <v>0.41</v>
      </c>
    </row>
    <row r="1015" customFormat="false" ht="1" hidden="false" customHeight="true" outlineLevel="0" collapsed="false">
      <c r="A1015" s="38"/>
      <c r="B1015" s="38"/>
      <c r="C1015" s="38"/>
      <c r="D1015" s="38"/>
      <c r="E1015" s="38"/>
      <c r="F1015" s="38"/>
      <c r="G1015" s="38"/>
      <c r="H1015" s="38"/>
      <c r="I1015" s="38"/>
      <c r="J1015" s="38"/>
    </row>
    <row r="1016" customFormat="false" ht="18" hidden="false" customHeight="true" outlineLevel="0" collapsed="false">
      <c r="A1016" s="10"/>
      <c r="B1016" s="11" t="s">
        <v>9</v>
      </c>
      <c r="C1016" s="10" t="s">
        <v>10</v>
      </c>
      <c r="D1016" s="10" t="s">
        <v>11</v>
      </c>
      <c r="E1016" s="10" t="s">
        <v>310</v>
      </c>
      <c r="F1016" s="10"/>
      <c r="G1016" s="12" t="s">
        <v>12</v>
      </c>
      <c r="H1016" s="11" t="s">
        <v>13</v>
      </c>
      <c r="I1016" s="11" t="s">
        <v>14</v>
      </c>
      <c r="J1016" s="11" t="s">
        <v>16</v>
      </c>
    </row>
    <row r="1017" customFormat="false" ht="26" hidden="false" customHeight="true" outlineLevel="0" collapsed="false">
      <c r="A1017" s="16" t="s">
        <v>311</v>
      </c>
      <c r="B1017" s="17" t="s">
        <v>835</v>
      </c>
      <c r="C1017" s="16" t="s">
        <v>28</v>
      </c>
      <c r="D1017" s="16" t="s">
        <v>836</v>
      </c>
      <c r="E1017" s="16" t="s">
        <v>316</v>
      </c>
      <c r="F1017" s="16"/>
      <c r="G1017" s="18" t="s">
        <v>338</v>
      </c>
      <c r="H1017" s="28" t="n">
        <v>1</v>
      </c>
      <c r="I1017" s="20" t="n">
        <v>0.33</v>
      </c>
      <c r="J1017" s="20" t="n">
        <v>0.33</v>
      </c>
    </row>
    <row r="1018" customFormat="false" ht="24" hidden="false" customHeight="true" outlineLevel="0" collapsed="false">
      <c r="A1018" s="39" t="s">
        <v>342</v>
      </c>
      <c r="B1018" s="40" t="s">
        <v>837</v>
      </c>
      <c r="C1018" s="39" t="s">
        <v>28</v>
      </c>
      <c r="D1018" s="39" t="s">
        <v>838</v>
      </c>
      <c r="E1018" s="39" t="s">
        <v>345</v>
      </c>
      <c r="F1018" s="39"/>
      <c r="G1018" s="41" t="s">
        <v>338</v>
      </c>
      <c r="H1018" s="42" t="n">
        <v>0.01699</v>
      </c>
      <c r="I1018" s="43" t="n">
        <v>19.5</v>
      </c>
      <c r="J1018" s="43" t="n">
        <v>0.33</v>
      </c>
    </row>
    <row r="1019" customFormat="false" ht="18" hidden="false" customHeight="false" outlineLevel="0" collapsed="false">
      <c r="A1019" s="34"/>
      <c r="B1019" s="34"/>
      <c r="C1019" s="34"/>
      <c r="D1019" s="34"/>
      <c r="E1019" s="35" t="s">
        <v>323</v>
      </c>
      <c r="F1019" s="36" t="n">
        <v>0.1534741</v>
      </c>
      <c r="G1019" s="35" t="s">
        <v>324</v>
      </c>
      <c r="H1019" s="36" t="n">
        <v>0.18</v>
      </c>
      <c r="I1019" s="35" t="s">
        <v>325</v>
      </c>
      <c r="J1019" s="36" t="n">
        <v>0.33</v>
      </c>
    </row>
    <row r="1020" customFormat="false" ht="18" hidden="false" customHeight="true" outlineLevel="0" collapsed="false">
      <c r="A1020" s="34"/>
      <c r="B1020" s="34"/>
      <c r="C1020" s="34"/>
      <c r="D1020" s="34"/>
      <c r="E1020" s="35" t="s">
        <v>326</v>
      </c>
      <c r="F1020" s="36" t="n">
        <v>0.07</v>
      </c>
      <c r="G1020" s="34"/>
      <c r="H1020" s="37" t="s">
        <v>327</v>
      </c>
      <c r="I1020" s="37"/>
      <c r="J1020" s="36" t="n">
        <v>0.4</v>
      </c>
    </row>
    <row r="1021" customFormat="false" ht="1" hidden="false" customHeight="true" outlineLevel="0" collapsed="false">
      <c r="A1021" s="38"/>
      <c r="B1021" s="38"/>
      <c r="C1021" s="38"/>
      <c r="D1021" s="38"/>
      <c r="E1021" s="38"/>
      <c r="F1021" s="38"/>
      <c r="G1021" s="38"/>
      <c r="H1021" s="38"/>
      <c r="I1021" s="38"/>
      <c r="J1021" s="38"/>
    </row>
    <row r="1022" customFormat="false" ht="18" hidden="false" customHeight="true" outlineLevel="0" collapsed="false">
      <c r="A1022" s="10"/>
      <c r="B1022" s="11" t="s">
        <v>9</v>
      </c>
      <c r="C1022" s="10" t="s">
        <v>10</v>
      </c>
      <c r="D1022" s="10" t="s">
        <v>11</v>
      </c>
      <c r="E1022" s="10" t="s">
        <v>310</v>
      </c>
      <c r="F1022" s="10"/>
      <c r="G1022" s="12" t="s">
        <v>12</v>
      </c>
      <c r="H1022" s="11" t="s">
        <v>13</v>
      </c>
      <c r="I1022" s="11" t="s">
        <v>14</v>
      </c>
      <c r="J1022" s="11" t="s">
        <v>16</v>
      </c>
    </row>
    <row r="1023" customFormat="false" ht="26" hidden="false" customHeight="true" outlineLevel="0" collapsed="false">
      <c r="A1023" s="16" t="s">
        <v>311</v>
      </c>
      <c r="B1023" s="17" t="s">
        <v>843</v>
      </c>
      <c r="C1023" s="16" t="s">
        <v>28</v>
      </c>
      <c r="D1023" s="16" t="s">
        <v>844</v>
      </c>
      <c r="E1023" s="16" t="s">
        <v>316</v>
      </c>
      <c r="F1023" s="16"/>
      <c r="G1023" s="18" t="s">
        <v>338</v>
      </c>
      <c r="H1023" s="28" t="n">
        <v>1</v>
      </c>
      <c r="I1023" s="20" t="n">
        <v>0.27</v>
      </c>
      <c r="J1023" s="20" t="n">
        <v>0.27</v>
      </c>
    </row>
    <row r="1024" customFormat="false" ht="24" hidden="false" customHeight="true" outlineLevel="0" collapsed="false">
      <c r="A1024" s="39" t="s">
        <v>342</v>
      </c>
      <c r="B1024" s="40" t="s">
        <v>845</v>
      </c>
      <c r="C1024" s="39" t="s">
        <v>28</v>
      </c>
      <c r="D1024" s="39" t="s">
        <v>846</v>
      </c>
      <c r="E1024" s="39" t="s">
        <v>345</v>
      </c>
      <c r="F1024" s="39"/>
      <c r="G1024" s="41" t="s">
        <v>338</v>
      </c>
      <c r="H1024" s="42" t="n">
        <v>0.01328</v>
      </c>
      <c r="I1024" s="43" t="n">
        <v>20.46</v>
      </c>
      <c r="J1024" s="43" t="n">
        <v>0.27</v>
      </c>
    </row>
    <row r="1025" customFormat="false" ht="18" hidden="false" customHeight="false" outlineLevel="0" collapsed="false">
      <c r="A1025" s="34"/>
      <c r="B1025" s="34"/>
      <c r="C1025" s="34"/>
      <c r="D1025" s="34"/>
      <c r="E1025" s="35" t="s">
        <v>323</v>
      </c>
      <c r="F1025" s="36" t="n">
        <v>0.1255697</v>
      </c>
      <c r="G1025" s="35" t="s">
        <v>324</v>
      </c>
      <c r="H1025" s="36" t="n">
        <v>0.14</v>
      </c>
      <c r="I1025" s="35" t="s">
        <v>325</v>
      </c>
      <c r="J1025" s="36" t="n">
        <v>0.27</v>
      </c>
    </row>
    <row r="1026" customFormat="false" ht="18" hidden="false" customHeight="true" outlineLevel="0" collapsed="false">
      <c r="A1026" s="34"/>
      <c r="B1026" s="34"/>
      <c r="C1026" s="34"/>
      <c r="D1026" s="34"/>
      <c r="E1026" s="35" t="s">
        <v>326</v>
      </c>
      <c r="F1026" s="36" t="n">
        <v>0.05</v>
      </c>
      <c r="G1026" s="34"/>
      <c r="H1026" s="37" t="s">
        <v>327</v>
      </c>
      <c r="I1026" s="37"/>
      <c r="J1026" s="36" t="n">
        <v>0.32</v>
      </c>
    </row>
    <row r="1027" customFormat="false" ht="1" hidden="false" customHeight="true" outlineLevel="0" collapsed="false">
      <c r="A1027" s="38"/>
      <c r="B1027" s="38"/>
      <c r="C1027" s="38"/>
      <c r="D1027" s="38"/>
      <c r="E1027" s="38"/>
      <c r="F1027" s="38"/>
      <c r="G1027" s="38"/>
      <c r="H1027" s="38"/>
      <c r="I1027" s="38"/>
      <c r="J1027" s="38"/>
    </row>
    <row r="1028" customFormat="false" ht="18" hidden="false" customHeight="true" outlineLevel="0" collapsed="false">
      <c r="A1028" s="10"/>
      <c r="B1028" s="11" t="s">
        <v>9</v>
      </c>
      <c r="C1028" s="10" t="s">
        <v>10</v>
      </c>
      <c r="D1028" s="10" t="s">
        <v>11</v>
      </c>
      <c r="E1028" s="10" t="s">
        <v>310</v>
      </c>
      <c r="F1028" s="10"/>
      <c r="G1028" s="12" t="s">
        <v>12</v>
      </c>
      <c r="H1028" s="11" t="s">
        <v>13</v>
      </c>
      <c r="I1028" s="11" t="s">
        <v>14</v>
      </c>
      <c r="J1028" s="11" t="s">
        <v>16</v>
      </c>
    </row>
    <row r="1029" customFormat="false" ht="26" hidden="false" customHeight="true" outlineLevel="0" collapsed="false">
      <c r="A1029" s="16" t="s">
        <v>311</v>
      </c>
      <c r="B1029" s="17" t="s">
        <v>855</v>
      </c>
      <c r="C1029" s="16" t="s">
        <v>28</v>
      </c>
      <c r="D1029" s="16" t="s">
        <v>856</v>
      </c>
      <c r="E1029" s="16" t="s">
        <v>316</v>
      </c>
      <c r="F1029" s="16"/>
      <c r="G1029" s="18" t="s">
        <v>338</v>
      </c>
      <c r="H1029" s="28" t="n">
        <v>1</v>
      </c>
      <c r="I1029" s="20" t="n">
        <v>0.87</v>
      </c>
      <c r="J1029" s="20" t="n">
        <v>0.87</v>
      </c>
    </row>
    <row r="1030" customFormat="false" ht="24" hidden="false" customHeight="true" outlineLevel="0" collapsed="false">
      <c r="A1030" s="39" t="s">
        <v>342</v>
      </c>
      <c r="B1030" s="40" t="s">
        <v>857</v>
      </c>
      <c r="C1030" s="39" t="s">
        <v>28</v>
      </c>
      <c r="D1030" s="39" t="s">
        <v>858</v>
      </c>
      <c r="E1030" s="39" t="s">
        <v>345</v>
      </c>
      <c r="F1030" s="39"/>
      <c r="G1030" s="41" t="s">
        <v>338</v>
      </c>
      <c r="H1030" s="42" t="n">
        <v>0.04297</v>
      </c>
      <c r="I1030" s="43" t="n">
        <v>20.46</v>
      </c>
      <c r="J1030" s="43" t="n">
        <v>0.87</v>
      </c>
    </row>
    <row r="1031" customFormat="false" ht="18" hidden="false" customHeight="false" outlineLevel="0" collapsed="false">
      <c r="A1031" s="34"/>
      <c r="B1031" s="34"/>
      <c r="C1031" s="34"/>
      <c r="D1031" s="34"/>
      <c r="E1031" s="35" t="s">
        <v>323</v>
      </c>
      <c r="F1031" s="36" t="n">
        <v>0.4046135</v>
      </c>
      <c r="G1031" s="35" t="s">
        <v>324</v>
      </c>
      <c r="H1031" s="36" t="n">
        <v>0.47</v>
      </c>
      <c r="I1031" s="35" t="s">
        <v>325</v>
      </c>
      <c r="J1031" s="36" t="n">
        <v>0.87</v>
      </c>
    </row>
    <row r="1032" customFormat="false" ht="18" hidden="false" customHeight="true" outlineLevel="0" collapsed="false">
      <c r="A1032" s="34"/>
      <c r="B1032" s="34"/>
      <c r="C1032" s="34"/>
      <c r="D1032" s="34"/>
      <c r="E1032" s="35" t="s">
        <v>326</v>
      </c>
      <c r="F1032" s="36" t="n">
        <v>0.18</v>
      </c>
      <c r="G1032" s="34"/>
      <c r="H1032" s="37" t="s">
        <v>327</v>
      </c>
      <c r="I1032" s="37"/>
      <c r="J1032" s="36" t="n">
        <v>1.05</v>
      </c>
    </row>
    <row r="1033" customFormat="false" ht="1" hidden="false" customHeight="true" outlineLevel="0" collapsed="false">
      <c r="A1033" s="38"/>
      <c r="B1033" s="38"/>
      <c r="C1033" s="38"/>
      <c r="D1033" s="38"/>
      <c r="E1033" s="38"/>
      <c r="F1033" s="38"/>
      <c r="G1033" s="38"/>
      <c r="H1033" s="38"/>
      <c r="I1033" s="38"/>
      <c r="J1033" s="38"/>
    </row>
    <row r="1034" customFormat="false" ht="18" hidden="false" customHeight="true" outlineLevel="0" collapsed="false">
      <c r="A1034" s="10"/>
      <c r="B1034" s="11" t="s">
        <v>9</v>
      </c>
      <c r="C1034" s="10" t="s">
        <v>10</v>
      </c>
      <c r="D1034" s="10" t="s">
        <v>11</v>
      </c>
      <c r="E1034" s="10" t="s">
        <v>310</v>
      </c>
      <c r="F1034" s="10"/>
      <c r="G1034" s="12" t="s">
        <v>12</v>
      </c>
      <c r="H1034" s="11" t="s">
        <v>13</v>
      </c>
      <c r="I1034" s="11" t="s">
        <v>14</v>
      </c>
      <c r="J1034" s="11" t="s">
        <v>16</v>
      </c>
    </row>
    <row r="1035" customFormat="false" ht="26" hidden="false" customHeight="true" outlineLevel="0" collapsed="false">
      <c r="A1035" s="16" t="s">
        <v>311</v>
      </c>
      <c r="B1035" s="17" t="s">
        <v>859</v>
      </c>
      <c r="C1035" s="16" t="s">
        <v>28</v>
      </c>
      <c r="D1035" s="16" t="s">
        <v>860</v>
      </c>
      <c r="E1035" s="16" t="s">
        <v>316</v>
      </c>
      <c r="F1035" s="16"/>
      <c r="G1035" s="18" t="s">
        <v>338</v>
      </c>
      <c r="H1035" s="28" t="n">
        <v>1</v>
      </c>
      <c r="I1035" s="20" t="n">
        <v>0.42</v>
      </c>
      <c r="J1035" s="20" t="n">
        <v>0.42</v>
      </c>
    </row>
    <row r="1036" customFormat="false" ht="24" hidden="false" customHeight="true" outlineLevel="0" collapsed="false">
      <c r="A1036" s="39" t="s">
        <v>342</v>
      </c>
      <c r="B1036" s="40" t="s">
        <v>861</v>
      </c>
      <c r="C1036" s="39" t="s">
        <v>28</v>
      </c>
      <c r="D1036" s="39" t="s">
        <v>862</v>
      </c>
      <c r="E1036" s="39" t="s">
        <v>345</v>
      </c>
      <c r="F1036" s="39"/>
      <c r="G1036" s="41" t="s">
        <v>338</v>
      </c>
      <c r="H1036" s="42" t="n">
        <v>0.0207</v>
      </c>
      <c r="I1036" s="43" t="n">
        <v>20.46</v>
      </c>
      <c r="J1036" s="43" t="n">
        <v>0.42</v>
      </c>
    </row>
    <row r="1037" customFormat="false" ht="18" hidden="false" customHeight="false" outlineLevel="0" collapsed="false">
      <c r="A1037" s="34"/>
      <c r="B1037" s="34"/>
      <c r="C1037" s="34"/>
      <c r="D1037" s="34"/>
      <c r="E1037" s="35" t="s">
        <v>323</v>
      </c>
      <c r="F1037" s="36" t="n">
        <v>0.1953307</v>
      </c>
      <c r="G1037" s="35" t="s">
        <v>324</v>
      </c>
      <c r="H1037" s="36" t="n">
        <v>0.22</v>
      </c>
      <c r="I1037" s="35" t="s">
        <v>325</v>
      </c>
      <c r="J1037" s="36" t="n">
        <v>0.42</v>
      </c>
    </row>
    <row r="1038" customFormat="false" ht="18" hidden="false" customHeight="true" outlineLevel="0" collapsed="false">
      <c r="A1038" s="34"/>
      <c r="B1038" s="34"/>
      <c r="C1038" s="34"/>
      <c r="D1038" s="34"/>
      <c r="E1038" s="35" t="s">
        <v>326</v>
      </c>
      <c r="F1038" s="36" t="n">
        <v>0.09</v>
      </c>
      <c r="G1038" s="34"/>
      <c r="H1038" s="37" t="s">
        <v>327</v>
      </c>
      <c r="I1038" s="37"/>
      <c r="J1038" s="36" t="n">
        <v>0.51</v>
      </c>
    </row>
    <row r="1039" customFormat="false" ht="1" hidden="false" customHeight="true" outlineLevel="0" collapsed="false">
      <c r="A1039" s="38"/>
      <c r="B1039" s="38"/>
      <c r="C1039" s="38"/>
      <c r="D1039" s="38"/>
      <c r="E1039" s="38"/>
      <c r="F1039" s="38"/>
      <c r="G1039" s="38"/>
      <c r="H1039" s="38"/>
      <c r="I1039" s="38"/>
      <c r="J1039" s="38"/>
    </row>
    <row r="1040" customFormat="false" ht="18" hidden="false" customHeight="true" outlineLevel="0" collapsed="false">
      <c r="A1040" s="10"/>
      <c r="B1040" s="11" t="s">
        <v>9</v>
      </c>
      <c r="C1040" s="10" t="s">
        <v>10</v>
      </c>
      <c r="D1040" s="10" t="s">
        <v>11</v>
      </c>
      <c r="E1040" s="10" t="s">
        <v>310</v>
      </c>
      <c r="F1040" s="10"/>
      <c r="G1040" s="12" t="s">
        <v>12</v>
      </c>
      <c r="H1040" s="11" t="s">
        <v>13</v>
      </c>
      <c r="I1040" s="11" t="s">
        <v>14</v>
      </c>
      <c r="J1040" s="11" t="s">
        <v>16</v>
      </c>
    </row>
    <row r="1041" customFormat="false" ht="26" hidden="false" customHeight="true" outlineLevel="0" collapsed="false">
      <c r="A1041" s="16" t="s">
        <v>311</v>
      </c>
      <c r="B1041" s="17" t="s">
        <v>863</v>
      </c>
      <c r="C1041" s="16" t="s">
        <v>28</v>
      </c>
      <c r="D1041" s="16" t="s">
        <v>864</v>
      </c>
      <c r="E1041" s="16" t="s">
        <v>316</v>
      </c>
      <c r="F1041" s="16"/>
      <c r="G1041" s="18" t="s">
        <v>317</v>
      </c>
      <c r="H1041" s="28" t="n">
        <v>1</v>
      </c>
      <c r="I1041" s="20" t="n">
        <v>284.86</v>
      </c>
      <c r="J1041" s="20" t="n">
        <v>284.86</v>
      </c>
    </row>
    <row r="1042" customFormat="false" ht="24" hidden="false" customHeight="true" outlineLevel="0" collapsed="false">
      <c r="A1042" s="39" t="s">
        <v>342</v>
      </c>
      <c r="B1042" s="40" t="s">
        <v>865</v>
      </c>
      <c r="C1042" s="39" t="s">
        <v>28</v>
      </c>
      <c r="D1042" s="39" t="s">
        <v>866</v>
      </c>
      <c r="E1042" s="39" t="s">
        <v>345</v>
      </c>
      <c r="F1042" s="39"/>
      <c r="G1042" s="41" t="s">
        <v>317</v>
      </c>
      <c r="H1042" s="42" t="n">
        <v>0.01271</v>
      </c>
      <c r="I1042" s="43" t="n">
        <v>22412.51</v>
      </c>
      <c r="J1042" s="43" t="n">
        <v>284.86</v>
      </c>
    </row>
    <row r="1043" customFormat="false" ht="18" hidden="false" customHeight="false" outlineLevel="0" collapsed="false">
      <c r="A1043" s="34"/>
      <c r="B1043" s="34"/>
      <c r="C1043" s="34"/>
      <c r="D1043" s="34"/>
      <c r="E1043" s="35" t="s">
        <v>323</v>
      </c>
      <c r="F1043" s="36" t="n">
        <v>132.4806995</v>
      </c>
      <c r="G1043" s="35" t="s">
        <v>324</v>
      </c>
      <c r="H1043" s="36" t="n">
        <v>152.38</v>
      </c>
      <c r="I1043" s="35" t="s">
        <v>325</v>
      </c>
      <c r="J1043" s="36" t="n">
        <v>284.86</v>
      </c>
    </row>
    <row r="1044" customFormat="false" ht="18" hidden="false" customHeight="true" outlineLevel="0" collapsed="false">
      <c r="A1044" s="34"/>
      <c r="B1044" s="34"/>
      <c r="C1044" s="34"/>
      <c r="D1044" s="34"/>
      <c r="E1044" s="35" t="s">
        <v>326</v>
      </c>
      <c r="F1044" s="36" t="n">
        <v>61.47</v>
      </c>
      <c r="G1044" s="34"/>
      <c r="H1044" s="37" t="s">
        <v>327</v>
      </c>
      <c r="I1044" s="37"/>
      <c r="J1044" s="36" t="n">
        <v>346.33</v>
      </c>
    </row>
    <row r="1045" customFormat="false" ht="1" hidden="false" customHeight="true" outlineLevel="0" collapsed="false">
      <c r="A1045" s="38"/>
      <c r="B1045" s="38"/>
      <c r="C1045" s="38"/>
      <c r="D1045" s="38"/>
      <c r="E1045" s="38"/>
      <c r="F1045" s="38"/>
      <c r="G1045" s="38"/>
      <c r="H1045" s="38"/>
      <c r="I1045" s="38"/>
      <c r="J1045" s="38"/>
    </row>
    <row r="1046" customFormat="false" ht="18" hidden="false" customHeight="true" outlineLevel="0" collapsed="false">
      <c r="A1046" s="10"/>
      <c r="B1046" s="11" t="s">
        <v>9</v>
      </c>
      <c r="C1046" s="10" t="s">
        <v>10</v>
      </c>
      <c r="D1046" s="10" t="s">
        <v>11</v>
      </c>
      <c r="E1046" s="10" t="s">
        <v>310</v>
      </c>
      <c r="F1046" s="10"/>
      <c r="G1046" s="12" t="s">
        <v>12</v>
      </c>
      <c r="H1046" s="11" t="s">
        <v>13</v>
      </c>
      <c r="I1046" s="11" t="s">
        <v>14</v>
      </c>
      <c r="J1046" s="11" t="s">
        <v>16</v>
      </c>
    </row>
    <row r="1047" customFormat="false" ht="26" hidden="false" customHeight="true" outlineLevel="0" collapsed="false">
      <c r="A1047" s="16" t="s">
        <v>311</v>
      </c>
      <c r="B1047" s="17" t="s">
        <v>867</v>
      </c>
      <c r="C1047" s="16" t="s">
        <v>28</v>
      </c>
      <c r="D1047" s="16" t="s">
        <v>868</v>
      </c>
      <c r="E1047" s="16" t="s">
        <v>316</v>
      </c>
      <c r="F1047" s="16"/>
      <c r="G1047" s="18" t="s">
        <v>338</v>
      </c>
      <c r="H1047" s="28" t="n">
        <v>1</v>
      </c>
      <c r="I1047" s="20" t="n">
        <v>0.49</v>
      </c>
      <c r="J1047" s="20" t="n">
        <v>0.49</v>
      </c>
    </row>
    <row r="1048" customFormat="false" ht="24" hidden="false" customHeight="true" outlineLevel="0" collapsed="false">
      <c r="A1048" s="39" t="s">
        <v>342</v>
      </c>
      <c r="B1048" s="40" t="s">
        <v>869</v>
      </c>
      <c r="C1048" s="39" t="s">
        <v>28</v>
      </c>
      <c r="D1048" s="39" t="s">
        <v>870</v>
      </c>
      <c r="E1048" s="39" t="s">
        <v>345</v>
      </c>
      <c r="F1048" s="39"/>
      <c r="G1048" s="41" t="s">
        <v>338</v>
      </c>
      <c r="H1048" s="42" t="n">
        <v>0.02442</v>
      </c>
      <c r="I1048" s="43" t="n">
        <v>20.46</v>
      </c>
      <c r="J1048" s="43" t="n">
        <v>0.49</v>
      </c>
    </row>
    <row r="1049" customFormat="false" ht="18" hidden="false" customHeight="false" outlineLevel="0" collapsed="false">
      <c r="A1049" s="34"/>
      <c r="B1049" s="34"/>
      <c r="C1049" s="34"/>
      <c r="D1049" s="34"/>
      <c r="E1049" s="35" t="s">
        <v>323</v>
      </c>
      <c r="F1049" s="36" t="n">
        <v>0.2278858</v>
      </c>
      <c r="G1049" s="35" t="s">
        <v>324</v>
      </c>
      <c r="H1049" s="36" t="n">
        <v>0.26</v>
      </c>
      <c r="I1049" s="35" t="s">
        <v>325</v>
      </c>
      <c r="J1049" s="36" t="n">
        <v>0.49</v>
      </c>
    </row>
    <row r="1050" customFormat="false" ht="18" hidden="false" customHeight="true" outlineLevel="0" collapsed="false">
      <c r="A1050" s="34"/>
      <c r="B1050" s="34"/>
      <c r="C1050" s="34"/>
      <c r="D1050" s="34"/>
      <c r="E1050" s="35" t="s">
        <v>326</v>
      </c>
      <c r="F1050" s="36" t="n">
        <v>0.1</v>
      </c>
      <c r="G1050" s="34"/>
      <c r="H1050" s="37" t="s">
        <v>327</v>
      </c>
      <c r="I1050" s="37"/>
      <c r="J1050" s="36" t="n">
        <v>0.59</v>
      </c>
    </row>
    <row r="1051" customFormat="false" ht="1" hidden="false" customHeight="true" outlineLevel="0" collapsed="false">
      <c r="A1051" s="38"/>
      <c r="B1051" s="38"/>
      <c r="C1051" s="38"/>
      <c r="D1051" s="38"/>
      <c r="E1051" s="38"/>
      <c r="F1051" s="38"/>
      <c r="G1051" s="38"/>
      <c r="H1051" s="38"/>
      <c r="I1051" s="38"/>
      <c r="J1051" s="38"/>
    </row>
    <row r="1052" customFormat="false" ht="18" hidden="false" customHeight="true" outlineLevel="0" collapsed="false">
      <c r="A1052" s="10"/>
      <c r="B1052" s="11" t="s">
        <v>9</v>
      </c>
      <c r="C1052" s="10" t="s">
        <v>10</v>
      </c>
      <c r="D1052" s="10" t="s">
        <v>11</v>
      </c>
      <c r="E1052" s="10" t="s">
        <v>310</v>
      </c>
      <c r="F1052" s="10"/>
      <c r="G1052" s="12" t="s">
        <v>12</v>
      </c>
      <c r="H1052" s="11" t="s">
        <v>13</v>
      </c>
      <c r="I1052" s="11" t="s">
        <v>14</v>
      </c>
      <c r="J1052" s="11" t="s">
        <v>16</v>
      </c>
    </row>
    <row r="1053" customFormat="false" ht="26" hidden="false" customHeight="true" outlineLevel="0" collapsed="false">
      <c r="A1053" s="16" t="s">
        <v>311</v>
      </c>
      <c r="B1053" s="17" t="s">
        <v>871</v>
      </c>
      <c r="C1053" s="16" t="s">
        <v>28</v>
      </c>
      <c r="D1053" s="16" t="s">
        <v>872</v>
      </c>
      <c r="E1053" s="16" t="s">
        <v>316</v>
      </c>
      <c r="F1053" s="16"/>
      <c r="G1053" s="18" t="s">
        <v>338</v>
      </c>
      <c r="H1053" s="28" t="n">
        <v>1</v>
      </c>
      <c r="I1053" s="20" t="n">
        <v>0.33</v>
      </c>
      <c r="J1053" s="20" t="n">
        <v>0.33</v>
      </c>
    </row>
    <row r="1054" customFormat="false" ht="24" hidden="false" customHeight="true" outlineLevel="0" collapsed="false">
      <c r="A1054" s="39" t="s">
        <v>342</v>
      </c>
      <c r="B1054" s="40" t="s">
        <v>873</v>
      </c>
      <c r="C1054" s="39" t="s">
        <v>28</v>
      </c>
      <c r="D1054" s="39" t="s">
        <v>874</v>
      </c>
      <c r="E1054" s="39" t="s">
        <v>345</v>
      </c>
      <c r="F1054" s="39"/>
      <c r="G1054" s="41" t="s">
        <v>338</v>
      </c>
      <c r="H1054" s="42" t="n">
        <v>0.01699</v>
      </c>
      <c r="I1054" s="43" t="n">
        <v>20.01</v>
      </c>
      <c r="J1054" s="43" t="n">
        <v>0.33</v>
      </c>
    </row>
    <row r="1055" customFormat="false" ht="18" hidden="false" customHeight="false" outlineLevel="0" collapsed="false">
      <c r="A1055" s="34"/>
      <c r="B1055" s="34"/>
      <c r="C1055" s="34"/>
      <c r="D1055" s="34"/>
      <c r="E1055" s="35" t="s">
        <v>323</v>
      </c>
      <c r="F1055" s="36" t="n">
        <v>0.1534741</v>
      </c>
      <c r="G1055" s="35" t="s">
        <v>324</v>
      </c>
      <c r="H1055" s="36" t="n">
        <v>0.18</v>
      </c>
      <c r="I1055" s="35" t="s">
        <v>325</v>
      </c>
      <c r="J1055" s="36" t="n">
        <v>0.33</v>
      </c>
    </row>
    <row r="1056" customFormat="false" ht="18" hidden="false" customHeight="true" outlineLevel="0" collapsed="false">
      <c r="A1056" s="34"/>
      <c r="B1056" s="34"/>
      <c r="C1056" s="34"/>
      <c r="D1056" s="34"/>
      <c r="E1056" s="35" t="s">
        <v>326</v>
      </c>
      <c r="F1056" s="36" t="n">
        <v>0.07</v>
      </c>
      <c r="G1056" s="34"/>
      <c r="H1056" s="37" t="s">
        <v>327</v>
      </c>
      <c r="I1056" s="37"/>
      <c r="J1056" s="36" t="n">
        <v>0.4</v>
      </c>
    </row>
    <row r="1057" customFormat="false" ht="1" hidden="false" customHeight="true" outlineLevel="0" collapsed="false">
      <c r="A1057" s="38"/>
      <c r="B1057" s="38"/>
      <c r="C1057" s="38"/>
      <c r="D1057" s="38"/>
      <c r="E1057" s="38"/>
      <c r="F1057" s="38"/>
      <c r="G1057" s="38"/>
      <c r="H1057" s="38"/>
      <c r="I1057" s="38"/>
      <c r="J1057" s="38"/>
    </row>
    <row r="1058" customFormat="false" ht="18" hidden="false" customHeight="true" outlineLevel="0" collapsed="false">
      <c r="A1058" s="10"/>
      <c r="B1058" s="11" t="s">
        <v>9</v>
      </c>
      <c r="C1058" s="10" t="s">
        <v>10</v>
      </c>
      <c r="D1058" s="10" t="s">
        <v>11</v>
      </c>
      <c r="E1058" s="10" t="s">
        <v>310</v>
      </c>
      <c r="F1058" s="10"/>
      <c r="G1058" s="12" t="s">
        <v>12</v>
      </c>
      <c r="H1058" s="11" t="s">
        <v>13</v>
      </c>
      <c r="I1058" s="11" t="s">
        <v>14</v>
      </c>
      <c r="J1058" s="11" t="s">
        <v>16</v>
      </c>
    </row>
    <row r="1059" customFormat="false" ht="26" hidden="false" customHeight="true" outlineLevel="0" collapsed="false">
      <c r="A1059" s="16" t="s">
        <v>311</v>
      </c>
      <c r="B1059" s="17" t="s">
        <v>875</v>
      </c>
      <c r="C1059" s="16" t="s">
        <v>28</v>
      </c>
      <c r="D1059" s="16" t="s">
        <v>876</v>
      </c>
      <c r="E1059" s="16" t="s">
        <v>316</v>
      </c>
      <c r="F1059" s="16"/>
      <c r="G1059" s="18" t="s">
        <v>317</v>
      </c>
      <c r="H1059" s="28" t="n">
        <v>1</v>
      </c>
      <c r="I1059" s="20" t="n">
        <v>120.4</v>
      </c>
      <c r="J1059" s="20" t="n">
        <v>120.4</v>
      </c>
    </row>
    <row r="1060" customFormat="false" ht="24" hidden="false" customHeight="true" outlineLevel="0" collapsed="false">
      <c r="A1060" s="39" t="s">
        <v>342</v>
      </c>
      <c r="B1060" s="40" t="s">
        <v>877</v>
      </c>
      <c r="C1060" s="39" t="s">
        <v>28</v>
      </c>
      <c r="D1060" s="39" t="s">
        <v>878</v>
      </c>
      <c r="E1060" s="39" t="s">
        <v>345</v>
      </c>
      <c r="F1060" s="39"/>
      <c r="G1060" s="41" t="s">
        <v>317</v>
      </c>
      <c r="H1060" s="42" t="n">
        <v>0.01826</v>
      </c>
      <c r="I1060" s="43" t="n">
        <v>6593.73</v>
      </c>
      <c r="J1060" s="43" t="n">
        <v>120.4</v>
      </c>
    </row>
    <row r="1061" customFormat="false" ht="18" hidden="false" customHeight="false" outlineLevel="0" collapsed="false">
      <c r="A1061" s="34"/>
      <c r="B1061" s="34"/>
      <c r="C1061" s="34"/>
      <c r="D1061" s="34"/>
      <c r="E1061" s="35" t="s">
        <v>323</v>
      </c>
      <c r="F1061" s="36" t="n">
        <v>55.9947912</v>
      </c>
      <c r="G1061" s="35" t="s">
        <v>324</v>
      </c>
      <c r="H1061" s="36" t="n">
        <v>64.41</v>
      </c>
      <c r="I1061" s="35" t="s">
        <v>325</v>
      </c>
      <c r="J1061" s="36" t="n">
        <v>120.4</v>
      </c>
    </row>
    <row r="1062" customFormat="false" ht="18" hidden="false" customHeight="true" outlineLevel="0" collapsed="false">
      <c r="A1062" s="34"/>
      <c r="B1062" s="34"/>
      <c r="C1062" s="34"/>
      <c r="D1062" s="34"/>
      <c r="E1062" s="35" t="s">
        <v>326</v>
      </c>
      <c r="F1062" s="36" t="n">
        <v>25.98</v>
      </c>
      <c r="G1062" s="34"/>
      <c r="H1062" s="37" t="s">
        <v>327</v>
      </c>
      <c r="I1062" s="37"/>
      <c r="J1062" s="36" t="n">
        <v>146.38</v>
      </c>
    </row>
    <row r="1063" customFormat="false" ht="1" hidden="false" customHeight="true" outlineLevel="0" collapsed="false">
      <c r="A1063" s="38"/>
      <c r="B1063" s="38"/>
      <c r="C1063" s="38"/>
      <c r="D1063" s="38"/>
      <c r="E1063" s="38"/>
      <c r="F1063" s="38"/>
      <c r="G1063" s="38"/>
      <c r="H1063" s="38"/>
      <c r="I1063" s="38"/>
      <c r="J1063" s="38"/>
    </row>
    <row r="1064" customFormat="false" ht="18" hidden="false" customHeight="true" outlineLevel="0" collapsed="false">
      <c r="A1064" s="10"/>
      <c r="B1064" s="11" t="s">
        <v>9</v>
      </c>
      <c r="C1064" s="10" t="s">
        <v>10</v>
      </c>
      <c r="D1064" s="10" t="s">
        <v>11</v>
      </c>
      <c r="E1064" s="10" t="s">
        <v>310</v>
      </c>
      <c r="F1064" s="10"/>
      <c r="G1064" s="12" t="s">
        <v>12</v>
      </c>
      <c r="H1064" s="11" t="s">
        <v>13</v>
      </c>
      <c r="I1064" s="11" t="s">
        <v>14</v>
      </c>
      <c r="J1064" s="11" t="s">
        <v>16</v>
      </c>
    </row>
    <row r="1065" customFormat="false" ht="26" hidden="false" customHeight="true" outlineLevel="0" collapsed="false">
      <c r="A1065" s="16" t="s">
        <v>311</v>
      </c>
      <c r="B1065" s="17" t="s">
        <v>879</v>
      </c>
      <c r="C1065" s="16" t="s">
        <v>28</v>
      </c>
      <c r="D1065" s="16" t="s">
        <v>880</v>
      </c>
      <c r="E1065" s="16" t="s">
        <v>316</v>
      </c>
      <c r="F1065" s="16"/>
      <c r="G1065" s="18" t="s">
        <v>338</v>
      </c>
      <c r="H1065" s="28" t="n">
        <v>1</v>
      </c>
      <c r="I1065" s="20" t="n">
        <v>0.23</v>
      </c>
      <c r="J1065" s="20" t="n">
        <v>0.23</v>
      </c>
    </row>
    <row r="1066" customFormat="false" ht="24" hidden="false" customHeight="true" outlineLevel="0" collapsed="false">
      <c r="A1066" s="39" t="s">
        <v>342</v>
      </c>
      <c r="B1066" s="40" t="s">
        <v>881</v>
      </c>
      <c r="C1066" s="39" t="s">
        <v>28</v>
      </c>
      <c r="D1066" s="39" t="s">
        <v>882</v>
      </c>
      <c r="E1066" s="39" t="s">
        <v>345</v>
      </c>
      <c r="F1066" s="39"/>
      <c r="G1066" s="41" t="s">
        <v>338</v>
      </c>
      <c r="H1066" s="42" t="n">
        <v>0.01328</v>
      </c>
      <c r="I1066" s="43" t="n">
        <v>18.06</v>
      </c>
      <c r="J1066" s="43" t="n">
        <v>0.23</v>
      </c>
    </row>
    <row r="1067" customFormat="false" ht="18" hidden="false" customHeight="false" outlineLevel="0" collapsed="false">
      <c r="A1067" s="34"/>
      <c r="B1067" s="34"/>
      <c r="C1067" s="34"/>
      <c r="D1067" s="34"/>
      <c r="E1067" s="35" t="s">
        <v>323</v>
      </c>
      <c r="F1067" s="36" t="n">
        <v>0.1069668</v>
      </c>
      <c r="G1067" s="35" t="s">
        <v>324</v>
      </c>
      <c r="H1067" s="36" t="n">
        <v>0.12</v>
      </c>
      <c r="I1067" s="35" t="s">
        <v>325</v>
      </c>
      <c r="J1067" s="36" t="n">
        <v>0.23</v>
      </c>
    </row>
    <row r="1068" customFormat="false" ht="18" hidden="false" customHeight="true" outlineLevel="0" collapsed="false">
      <c r="A1068" s="34"/>
      <c r="B1068" s="34"/>
      <c r="C1068" s="34"/>
      <c r="D1068" s="34"/>
      <c r="E1068" s="35" t="s">
        <v>326</v>
      </c>
      <c r="F1068" s="36" t="n">
        <v>0.04</v>
      </c>
      <c r="G1068" s="34"/>
      <c r="H1068" s="37" t="s">
        <v>327</v>
      </c>
      <c r="I1068" s="37"/>
      <c r="J1068" s="36" t="n">
        <v>0.27</v>
      </c>
    </row>
    <row r="1069" customFormat="false" ht="1" hidden="false" customHeight="true" outlineLevel="0" collapsed="false">
      <c r="A1069" s="38"/>
      <c r="B1069" s="38"/>
      <c r="C1069" s="38"/>
      <c r="D1069" s="38"/>
      <c r="E1069" s="38"/>
      <c r="F1069" s="38"/>
      <c r="G1069" s="38"/>
      <c r="H1069" s="38"/>
      <c r="I1069" s="38"/>
      <c r="J1069" s="38"/>
    </row>
    <row r="1070" customFormat="false" ht="18" hidden="false" customHeight="true" outlineLevel="0" collapsed="false">
      <c r="A1070" s="10"/>
      <c r="B1070" s="11" t="s">
        <v>9</v>
      </c>
      <c r="C1070" s="10" t="s">
        <v>10</v>
      </c>
      <c r="D1070" s="10" t="s">
        <v>11</v>
      </c>
      <c r="E1070" s="10" t="s">
        <v>310</v>
      </c>
      <c r="F1070" s="10"/>
      <c r="G1070" s="12" t="s">
        <v>12</v>
      </c>
      <c r="H1070" s="11" t="s">
        <v>13</v>
      </c>
      <c r="I1070" s="11" t="s">
        <v>14</v>
      </c>
      <c r="J1070" s="11" t="s">
        <v>16</v>
      </c>
    </row>
    <row r="1071" customFormat="false" ht="39" hidden="false" customHeight="true" outlineLevel="0" collapsed="false">
      <c r="A1071" s="16" t="s">
        <v>311</v>
      </c>
      <c r="B1071" s="17" t="s">
        <v>883</v>
      </c>
      <c r="C1071" s="16" t="s">
        <v>28</v>
      </c>
      <c r="D1071" s="16" t="s">
        <v>884</v>
      </c>
      <c r="E1071" s="16" t="s">
        <v>316</v>
      </c>
      <c r="F1071" s="16"/>
      <c r="G1071" s="18" t="s">
        <v>338</v>
      </c>
      <c r="H1071" s="28" t="n">
        <v>1</v>
      </c>
      <c r="I1071" s="20" t="n">
        <v>0.18</v>
      </c>
      <c r="J1071" s="20" t="n">
        <v>0.18</v>
      </c>
    </row>
    <row r="1072" customFormat="false" ht="24" hidden="false" customHeight="true" outlineLevel="0" collapsed="false">
      <c r="A1072" s="39" t="s">
        <v>342</v>
      </c>
      <c r="B1072" s="40" t="s">
        <v>885</v>
      </c>
      <c r="C1072" s="39" t="s">
        <v>28</v>
      </c>
      <c r="D1072" s="39" t="s">
        <v>886</v>
      </c>
      <c r="E1072" s="39" t="s">
        <v>345</v>
      </c>
      <c r="F1072" s="39"/>
      <c r="G1072" s="41" t="s">
        <v>338</v>
      </c>
      <c r="H1072" s="42" t="n">
        <v>0.00957</v>
      </c>
      <c r="I1072" s="43" t="n">
        <v>19.78</v>
      </c>
      <c r="J1072" s="43" t="n">
        <v>0.18</v>
      </c>
    </row>
    <row r="1073" customFormat="false" ht="18" hidden="false" customHeight="false" outlineLevel="0" collapsed="false">
      <c r="A1073" s="34"/>
      <c r="B1073" s="34"/>
      <c r="C1073" s="34"/>
      <c r="D1073" s="34"/>
      <c r="E1073" s="35" t="s">
        <v>323</v>
      </c>
      <c r="F1073" s="36" t="n">
        <v>0.0837131</v>
      </c>
      <c r="G1073" s="35" t="s">
        <v>324</v>
      </c>
      <c r="H1073" s="36" t="n">
        <v>0.1</v>
      </c>
      <c r="I1073" s="35" t="s">
        <v>325</v>
      </c>
      <c r="J1073" s="36" t="n">
        <v>0.18</v>
      </c>
    </row>
    <row r="1074" customFormat="false" ht="18" hidden="false" customHeight="true" outlineLevel="0" collapsed="false">
      <c r="A1074" s="34"/>
      <c r="B1074" s="34"/>
      <c r="C1074" s="34"/>
      <c r="D1074" s="34"/>
      <c r="E1074" s="35" t="s">
        <v>326</v>
      </c>
      <c r="F1074" s="36" t="n">
        <v>0.03</v>
      </c>
      <c r="G1074" s="34"/>
      <c r="H1074" s="37" t="s">
        <v>327</v>
      </c>
      <c r="I1074" s="37"/>
      <c r="J1074" s="36" t="n">
        <v>0.21</v>
      </c>
    </row>
    <row r="1075" customFormat="false" ht="1" hidden="false" customHeight="true" outlineLevel="0" collapsed="false">
      <c r="A1075" s="38"/>
      <c r="B1075" s="38"/>
      <c r="C1075" s="38"/>
      <c r="D1075" s="38"/>
      <c r="E1075" s="38"/>
      <c r="F1075" s="38"/>
      <c r="G1075" s="38"/>
      <c r="H1075" s="38"/>
      <c r="I1075" s="38"/>
      <c r="J1075" s="38"/>
    </row>
    <row r="1076" customFormat="false" ht="18" hidden="false" customHeight="true" outlineLevel="0" collapsed="false">
      <c r="A1076" s="10"/>
      <c r="B1076" s="11" t="s">
        <v>9</v>
      </c>
      <c r="C1076" s="10" t="s">
        <v>10</v>
      </c>
      <c r="D1076" s="10" t="s">
        <v>11</v>
      </c>
      <c r="E1076" s="10" t="s">
        <v>310</v>
      </c>
      <c r="F1076" s="10"/>
      <c r="G1076" s="12" t="s">
        <v>12</v>
      </c>
      <c r="H1076" s="11" t="s">
        <v>13</v>
      </c>
      <c r="I1076" s="11" t="s">
        <v>14</v>
      </c>
      <c r="J1076" s="11" t="s">
        <v>16</v>
      </c>
    </row>
    <row r="1077" customFormat="false" ht="26" hidden="false" customHeight="true" outlineLevel="0" collapsed="false">
      <c r="A1077" s="16" t="s">
        <v>311</v>
      </c>
      <c r="B1077" s="17" t="s">
        <v>887</v>
      </c>
      <c r="C1077" s="16" t="s">
        <v>28</v>
      </c>
      <c r="D1077" s="16" t="s">
        <v>888</v>
      </c>
      <c r="E1077" s="16" t="s">
        <v>316</v>
      </c>
      <c r="F1077" s="16"/>
      <c r="G1077" s="18" t="s">
        <v>338</v>
      </c>
      <c r="H1077" s="28" t="n">
        <v>1</v>
      </c>
      <c r="I1077" s="20" t="n">
        <v>0.18</v>
      </c>
      <c r="J1077" s="20" t="n">
        <v>0.18</v>
      </c>
    </row>
    <row r="1078" customFormat="false" ht="24" hidden="false" customHeight="true" outlineLevel="0" collapsed="false">
      <c r="A1078" s="39" t="s">
        <v>342</v>
      </c>
      <c r="B1078" s="40" t="s">
        <v>889</v>
      </c>
      <c r="C1078" s="39" t="s">
        <v>28</v>
      </c>
      <c r="D1078" s="39" t="s">
        <v>890</v>
      </c>
      <c r="E1078" s="39" t="s">
        <v>345</v>
      </c>
      <c r="F1078" s="39"/>
      <c r="G1078" s="41" t="s">
        <v>338</v>
      </c>
      <c r="H1078" s="42" t="n">
        <v>0.00957</v>
      </c>
      <c r="I1078" s="43" t="n">
        <v>19.48</v>
      </c>
      <c r="J1078" s="43" t="n">
        <v>0.18</v>
      </c>
    </row>
    <row r="1079" customFormat="false" ht="18" hidden="false" customHeight="false" outlineLevel="0" collapsed="false">
      <c r="A1079" s="34"/>
      <c r="B1079" s="34"/>
      <c r="C1079" s="34"/>
      <c r="D1079" s="34"/>
      <c r="E1079" s="35" t="s">
        <v>323</v>
      </c>
      <c r="F1079" s="36" t="n">
        <v>0.0837131</v>
      </c>
      <c r="G1079" s="35" t="s">
        <v>324</v>
      </c>
      <c r="H1079" s="36" t="n">
        <v>0.1</v>
      </c>
      <c r="I1079" s="35" t="s">
        <v>325</v>
      </c>
      <c r="J1079" s="36" t="n">
        <v>0.18</v>
      </c>
    </row>
    <row r="1080" customFormat="false" ht="18" hidden="false" customHeight="true" outlineLevel="0" collapsed="false">
      <c r="A1080" s="34"/>
      <c r="B1080" s="34"/>
      <c r="C1080" s="34"/>
      <c r="D1080" s="34"/>
      <c r="E1080" s="35" t="s">
        <v>326</v>
      </c>
      <c r="F1080" s="36" t="n">
        <v>0.03</v>
      </c>
      <c r="G1080" s="34"/>
      <c r="H1080" s="37" t="s">
        <v>327</v>
      </c>
      <c r="I1080" s="37"/>
      <c r="J1080" s="36" t="n">
        <v>0.21</v>
      </c>
    </row>
    <row r="1081" customFormat="false" ht="1" hidden="false" customHeight="true" outlineLevel="0" collapsed="false">
      <c r="A1081" s="38"/>
      <c r="B1081" s="38"/>
      <c r="C1081" s="38"/>
      <c r="D1081" s="38"/>
      <c r="E1081" s="38"/>
      <c r="F1081" s="38"/>
      <c r="G1081" s="38"/>
      <c r="H1081" s="38"/>
      <c r="I1081" s="38"/>
      <c r="J1081" s="38"/>
    </row>
    <row r="1082" customFormat="false" ht="18" hidden="false" customHeight="true" outlineLevel="0" collapsed="false">
      <c r="A1082" s="10"/>
      <c r="B1082" s="11" t="s">
        <v>9</v>
      </c>
      <c r="C1082" s="10" t="s">
        <v>10</v>
      </c>
      <c r="D1082" s="10" t="s">
        <v>11</v>
      </c>
      <c r="E1082" s="10" t="s">
        <v>310</v>
      </c>
      <c r="F1082" s="10"/>
      <c r="G1082" s="12" t="s">
        <v>12</v>
      </c>
      <c r="H1082" s="11" t="s">
        <v>13</v>
      </c>
      <c r="I1082" s="11" t="s">
        <v>14</v>
      </c>
      <c r="J1082" s="11" t="s">
        <v>16</v>
      </c>
    </row>
    <row r="1083" customFormat="false" ht="26" hidden="false" customHeight="true" outlineLevel="0" collapsed="false">
      <c r="A1083" s="16" t="s">
        <v>311</v>
      </c>
      <c r="B1083" s="17" t="s">
        <v>891</v>
      </c>
      <c r="C1083" s="16" t="s">
        <v>28</v>
      </c>
      <c r="D1083" s="16" t="s">
        <v>892</v>
      </c>
      <c r="E1083" s="16" t="s">
        <v>316</v>
      </c>
      <c r="F1083" s="16"/>
      <c r="G1083" s="18" t="s">
        <v>338</v>
      </c>
      <c r="H1083" s="28" t="n">
        <v>1</v>
      </c>
      <c r="I1083" s="20" t="n">
        <v>0.49</v>
      </c>
      <c r="J1083" s="20" t="n">
        <v>0.49</v>
      </c>
    </row>
    <row r="1084" customFormat="false" ht="24" hidden="false" customHeight="true" outlineLevel="0" collapsed="false">
      <c r="A1084" s="39" t="s">
        <v>342</v>
      </c>
      <c r="B1084" s="40" t="s">
        <v>893</v>
      </c>
      <c r="C1084" s="39" t="s">
        <v>28</v>
      </c>
      <c r="D1084" s="39" t="s">
        <v>894</v>
      </c>
      <c r="E1084" s="39" t="s">
        <v>345</v>
      </c>
      <c r="F1084" s="39"/>
      <c r="G1084" s="41" t="s">
        <v>338</v>
      </c>
      <c r="H1084" s="42" t="n">
        <v>0.02442</v>
      </c>
      <c r="I1084" s="43" t="n">
        <v>20.46</v>
      </c>
      <c r="J1084" s="43" t="n">
        <v>0.49</v>
      </c>
    </row>
    <row r="1085" customFormat="false" ht="18" hidden="false" customHeight="false" outlineLevel="0" collapsed="false">
      <c r="A1085" s="34"/>
      <c r="B1085" s="34"/>
      <c r="C1085" s="34"/>
      <c r="D1085" s="34"/>
      <c r="E1085" s="35" t="s">
        <v>323</v>
      </c>
      <c r="F1085" s="36" t="n">
        <v>0.2278858</v>
      </c>
      <c r="G1085" s="35" t="s">
        <v>324</v>
      </c>
      <c r="H1085" s="36" t="n">
        <v>0.26</v>
      </c>
      <c r="I1085" s="35" t="s">
        <v>325</v>
      </c>
      <c r="J1085" s="36" t="n">
        <v>0.49</v>
      </c>
    </row>
    <row r="1086" customFormat="false" ht="18" hidden="false" customHeight="true" outlineLevel="0" collapsed="false">
      <c r="A1086" s="34"/>
      <c r="B1086" s="34"/>
      <c r="C1086" s="34"/>
      <c r="D1086" s="34"/>
      <c r="E1086" s="35" t="s">
        <v>326</v>
      </c>
      <c r="F1086" s="36" t="n">
        <v>0.1</v>
      </c>
      <c r="G1086" s="34"/>
      <c r="H1086" s="37" t="s">
        <v>327</v>
      </c>
      <c r="I1086" s="37"/>
      <c r="J1086" s="36" t="n">
        <v>0.59</v>
      </c>
    </row>
    <row r="1087" customFormat="false" ht="1" hidden="false" customHeight="true" outlineLevel="0" collapsed="false">
      <c r="A1087" s="38"/>
      <c r="B1087" s="38"/>
      <c r="C1087" s="38"/>
      <c r="D1087" s="38"/>
      <c r="E1087" s="38"/>
      <c r="F1087" s="38"/>
      <c r="G1087" s="38"/>
      <c r="H1087" s="38"/>
      <c r="I1087" s="38"/>
      <c r="J1087" s="38"/>
    </row>
    <row r="1088" customFormat="false" ht="18" hidden="false" customHeight="true" outlineLevel="0" collapsed="false">
      <c r="A1088" s="10"/>
      <c r="B1088" s="11" t="s">
        <v>9</v>
      </c>
      <c r="C1088" s="10" t="s">
        <v>10</v>
      </c>
      <c r="D1088" s="10" t="s">
        <v>11</v>
      </c>
      <c r="E1088" s="10" t="s">
        <v>310</v>
      </c>
      <c r="F1088" s="10"/>
      <c r="G1088" s="12" t="s">
        <v>12</v>
      </c>
      <c r="H1088" s="11" t="s">
        <v>13</v>
      </c>
      <c r="I1088" s="11" t="s">
        <v>14</v>
      </c>
      <c r="J1088" s="11" t="s">
        <v>16</v>
      </c>
    </row>
    <row r="1089" customFormat="false" ht="26" hidden="false" customHeight="true" outlineLevel="0" collapsed="false">
      <c r="A1089" s="16" t="s">
        <v>311</v>
      </c>
      <c r="B1089" s="17" t="s">
        <v>895</v>
      </c>
      <c r="C1089" s="16" t="s">
        <v>28</v>
      </c>
      <c r="D1089" s="16" t="s">
        <v>896</v>
      </c>
      <c r="E1089" s="16" t="s">
        <v>316</v>
      </c>
      <c r="F1089" s="16"/>
      <c r="G1089" s="18" t="s">
        <v>338</v>
      </c>
      <c r="H1089" s="28" t="n">
        <v>1</v>
      </c>
      <c r="I1089" s="20" t="n">
        <v>0.34</v>
      </c>
      <c r="J1089" s="20" t="n">
        <v>0.34</v>
      </c>
    </row>
    <row r="1090" customFormat="false" ht="24" hidden="false" customHeight="true" outlineLevel="0" collapsed="false">
      <c r="A1090" s="39" t="s">
        <v>342</v>
      </c>
      <c r="B1090" s="40" t="s">
        <v>897</v>
      </c>
      <c r="C1090" s="39" t="s">
        <v>28</v>
      </c>
      <c r="D1090" s="39" t="s">
        <v>898</v>
      </c>
      <c r="E1090" s="39" t="s">
        <v>345</v>
      </c>
      <c r="F1090" s="39"/>
      <c r="G1090" s="41" t="s">
        <v>338</v>
      </c>
      <c r="H1090" s="42" t="n">
        <v>0.01699</v>
      </c>
      <c r="I1090" s="43" t="n">
        <v>20.46</v>
      </c>
      <c r="J1090" s="43" t="n">
        <v>0.34</v>
      </c>
    </row>
    <row r="1091" customFormat="false" ht="18" hidden="false" customHeight="false" outlineLevel="0" collapsed="false">
      <c r="A1091" s="34"/>
      <c r="B1091" s="34"/>
      <c r="C1091" s="34"/>
      <c r="D1091" s="34"/>
      <c r="E1091" s="35" t="s">
        <v>323</v>
      </c>
      <c r="F1091" s="36" t="n">
        <v>0.1581248</v>
      </c>
      <c r="G1091" s="35" t="s">
        <v>324</v>
      </c>
      <c r="H1091" s="36" t="n">
        <v>0.18</v>
      </c>
      <c r="I1091" s="35" t="s">
        <v>325</v>
      </c>
      <c r="J1091" s="36" t="n">
        <v>0.34</v>
      </c>
    </row>
    <row r="1092" customFormat="false" ht="18" hidden="false" customHeight="true" outlineLevel="0" collapsed="false">
      <c r="A1092" s="34"/>
      <c r="B1092" s="34"/>
      <c r="C1092" s="34"/>
      <c r="D1092" s="34"/>
      <c r="E1092" s="35" t="s">
        <v>326</v>
      </c>
      <c r="F1092" s="36" t="n">
        <v>0.07</v>
      </c>
      <c r="G1092" s="34"/>
      <c r="H1092" s="37" t="s">
        <v>327</v>
      </c>
      <c r="I1092" s="37"/>
      <c r="J1092" s="36" t="n">
        <v>0.41</v>
      </c>
    </row>
    <row r="1093" customFormat="false" ht="1" hidden="false" customHeight="true" outlineLevel="0" collapsed="false">
      <c r="A1093" s="38"/>
      <c r="B1093" s="38"/>
      <c r="C1093" s="38"/>
      <c r="D1093" s="38"/>
      <c r="E1093" s="38"/>
      <c r="F1093" s="38"/>
      <c r="G1093" s="38"/>
      <c r="H1093" s="38"/>
      <c r="I1093" s="38"/>
      <c r="J1093" s="38"/>
    </row>
    <row r="1094" customFormat="false" ht="18" hidden="false" customHeight="true" outlineLevel="0" collapsed="false">
      <c r="A1094" s="10"/>
      <c r="B1094" s="11" t="s">
        <v>9</v>
      </c>
      <c r="C1094" s="10" t="s">
        <v>10</v>
      </c>
      <c r="D1094" s="10" t="s">
        <v>11</v>
      </c>
      <c r="E1094" s="10" t="s">
        <v>310</v>
      </c>
      <c r="F1094" s="10"/>
      <c r="G1094" s="12" t="s">
        <v>12</v>
      </c>
      <c r="H1094" s="11" t="s">
        <v>13</v>
      </c>
      <c r="I1094" s="11" t="s">
        <v>14</v>
      </c>
      <c r="J1094" s="11" t="s">
        <v>16</v>
      </c>
    </row>
    <row r="1095" customFormat="false" ht="26" hidden="false" customHeight="true" outlineLevel="0" collapsed="false">
      <c r="A1095" s="16" t="s">
        <v>311</v>
      </c>
      <c r="B1095" s="17" t="s">
        <v>899</v>
      </c>
      <c r="C1095" s="16" t="s">
        <v>28</v>
      </c>
      <c r="D1095" s="16" t="s">
        <v>900</v>
      </c>
      <c r="E1095" s="16" t="s">
        <v>316</v>
      </c>
      <c r="F1095" s="16"/>
      <c r="G1095" s="18" t="s">
        <v>338</v>
      </c>
      <c r="H1095" s="28" t="n">
        <v>1</v>
      </c>
      <c r="I1095" s="20" t="n">
        <v>0.34</v>
      </c>
      <c r="J1095" s="20" t="n">
        <v>0.34</v>
      </c>
    </row>
    <row r="1096" customFormat="false" ht="24" hidden="false" customHeight="true" outlineLevel="0" collapsed="false">
      <c r="A1096" s="39" t="s">
        <v>342</v>
      </c>
      <c r="B1096" s="40" t="s">
        <v>901</v>
      </c>
      <c r="C1096" s="39" t="s">
        <v>28</v>
      </c>
      <c r="D1096" s="39" t="s">
        <v>902</v>
      </c>
      <c r="E1096" s="39" t="s">
        <v>345</v>
      </c>
      <c r="F1096" s="39"/>
      <c r="G1096" s="41" t="s">
        <v>338</v>
      </c>
      <c r="H1096" s="42" t="n">
        <v>0.02442</v>
      </c>
      <c r="I1096" s="43" t="n">
        <v>13.95</v>
      </c>
      <c r="J1096" s="43" t="n">
        <v>0.34</v>
      </c>
    </row>
    <row r="1097" customFormat="false" ht="18" hidden="false" customHeight="false" outlineLevel="0" collapsed="false">
      <c r="A1097" s="34"/>
      <c r="B1097" s="34"/>
      <c r="C1097" s="34"/>
      <c r="D1097" s="34"/>
      <c r="E1097" s="35" t="s">
        <v>323</v>
      </c>
      <c r="F1097" s="36" t="n">
        <v>0.1581248</v>
      </c>
      <c r="G1097" s="35" t="s">
        <v>324</v>
      </c>
      <c r="H1097" s="36" t="n">
        <v>0.18</v>
      </c>
      <c r="I1097" s="35" t="s">
        <v>325</v>
      </c>
      <c r="J1097" s="36" t="n">
        <v>0.34</v>
      </c>
    </row>
    <row r="1098" customFormat="false" ht="18" hidden="false" customHeight="true" outlineLevel="0" collapsed="false">
      <c r="A1098" s="34"/>
      <c r="B1098" s="34"/>
      <c r="C1098" s="34"/>
      <c r="D1098" s="34"/>
      <c r="E1098" s="35" t="s">
        <v>326</v>
      </c>
      <c r="F1098" s="36" t="n">
        <v>0.07</v>
      </c>
      <c r="G1098" s="34"/>
      <c r="H1098" s="37" t="s">
        <v>327</v>
      </c>
      <c r="I1098" s="37"/>
      <c r="J1098" s="36" t="n">
        <v>0.41</v>
      </c>
    </row>
    <row r="1099" customFormat="false" ht="1" hidden="false" customHeight="true" outlineLevel="0" collapsed="false">
      <c r="A1099" s="38"/>
      <c r="B1099" s="38"/>
      <c r="C1099" s="38"/>
      <c r="D1099" s="38"/>
      <c r="E1099" s="38"/>
      <c r="F1099" s="38"/>
      <c r="G1099" s="38"/>
      <c r="H1099" s="38"/>
      <c r="I1099" s="38"/>
      <c r="J1099" s="38"/>
    </row>
    <row r="1100" customFormat="false" ht="18" hidden="false" customHeight="true" outlineLevel="0" collapsed="false">
      <c r="A1100" s="10"/>
      <c r="B1100" s="11" t="s">
        <v>9</v>
      </c>
      <c r="C1100" s="10" t="s">
        <v>10</v>
      </c>
      <c r="D1100" s="10" t="s">
        <v>11</v>
      </c>
      <c r="E1100" s="10" t="s">
        <v>310</v>
      </c>
      <c r="F1100" s="10"/>
      <c r="G1100" s="12" t="s">
        <v>12</v>
      </c>
      <c r="H1100" s="11" t="s">
        <v>13</v>
      </c>
      <c r="I1100" s="11" t="s">
        <v>14</v>
      </c>
      <c r="J1100" s="11" t="s">
        <v>16</v>
      </c>
    </row>
    <row r="1101" customFormat="false" ht="26" hidden="false" customHeight="true" outlineLevel="0" collapsed="false">
      <c r="A1101" s="16" t="s">
        <v>311</v>
      </c>
      <c r="B1101" s="17" t="s">
        <v>903</v>
      </c>
      <c r="C1101" s="16" t="s">
        <v>28</v>
      </c>
      <c r="D1101" s="16" t="s">
        <v>904</v>
      </c>
      <c r="E1101" s="16" t="s">
        <v>316</v>
      </c>
      <c r="F1101" s="16"/>
      <c r="G1101" s="18" t="s">
        <v>317</v>
      </c>
      <c r="H1101" s="28" t="n">
        <v>1</v>
      </c>
      <c r="I1101" s="20" t="n">
        <v>12.08</v>
      </c>
      <c r="J1101" s="20" t="n">
        <v>12.08</v>
      </c>
    </row>
    <row r="1102" customFormat="false" ht="24" hidden="false" customHeight="true" outlineLevel="0" collapsed="false">
      <c r="A1102" s="39" t="s">
        <v>342</v>
      </c>
      <c r="B1102" s="40" t="s">
        <v>905</v>
      </c>
      <c r="C1102" s="39" t="s">
        <v>28</v>
      </c>
      <c r="D1102" s="39" t="s">
        <v>906</v>
      </c>
      <c r="E1102" s="39" t="s">
        <v>345</v>
      </c>
      <c r="F1102" s="39"/>
      <c r="G1102" s="41" t="s">
        <v>317</v>
      </c>
      <c r="H1102" s="42" t="n">
        <v>0.00438</v>
      </c>
      <c r="I1102" s="43" t="n">
        <v>2759.31</v>
      </c>
      <c r="J1102" s="43" t="n">
        <v>12.08</v>
      </c>
    </row>
    <row r="1103" customFormat="false" ht="18" hidden="false" customHeight="false" outlineLevel="0" collapsed="false">
      <c r="A1103" s="34"/>
      <c r="B1103" s="34"/>
      <c r="C1103" s="34"/>
      <c r="D1103" s="34"/>
      <c r="E1103" s="35" t="s">
        <v>323</v>
      </c>
      <c r="F1103" s="36" t="n">
        <v>5.618082</v>
      </c>
      <c r="G1103" s="35" t="s">
        <v>324</v>
      </c>
      <c r="H1103" s="36" t="n">
        <v>6.46</v>
      </c>
      <c r="I1103" s="35" t="s">
        <v>325</v>
      </c>
      <c r="J1103" s="36" t="n">
        <v>12.08</v>
      </c>
    </row>
    <row r="1104" customFormat="false" ht="18" hidden="false" customHeight="true" outlineLevel="0" collapsed="false">
      <c r="A1104" s="34"/>
      <c r="B1104" s="34"/>
      <c r="C1104" s="34"/>
      <c r="D1104" s="34"/>
      <c r="E1104" s="35" t="s">
        <v>326</v>
      </c>
      <c r="F1104" s="36" t="n">
        <v>2.6</v>
      </c>
      <c r="G1104" s="34"/>
      <c r="H1104" s="37" t="s">
        <v>327</v>
      </c>
      <c r="I1104" s="37"/>
      <c r="J1104" s="36" t="n">
        <v>14.68</v>
      </c>
    </row>
    <row r="1105" customFormat="false" ht="1" hidden="false" customHeight="true" outlineLevel="0" collapsed="false">
      <c r="A1105" s="38"/>
      <c r="B1105" s="38"/>
      <c r="C1105" s="38"/>
      <c r="D1105" s="38"/>
      <c r="E1105" s="38"/>
      <c r="F1105" s="38"/>
      <c r="G1105" s="38"/>
      <c r="H1105" s="38"/>
      <c r="I1105" s="38"/>
      <c r="J1105" s="38"/>
    </row>
    <row r="1106" customFormat="false" ht="18" hidden="false" customHeight="true" outlineLevel="0" collapsed="false">
      <c r="A1106" s="10"/>
      <c r="B1106" s="11" t="s">
        <v>9</v>
      </c>
      <c r="C1106" s="10" t="s">
        <v>10</v>
      </c>
      <c r="D1106" s="10" t="s">
        <v>11</v>
      </c>
      <c r="E1106" s="10" t="s">
        <v>310</v>
      </c>
      <c r="F1106" s="10"/>
      <c r="G1106" s="12" t="s">
        <v>12</v>
      </c>
      <c r="H1106" s="11" t="s">
        <v>13</v>
      </c>
      <c r="I1106" s="11" t="s">
        <v>14</v>
      </c>
      <c r="J1106" s="11" t="s">
        <v>16</v>
      </c>
    </row>
    <row r="1107" customFormat="false" ht="24" hidden="false" customHeight="true" outlineLevel="0" collapsed="false">
      <c r="A1107" s="16" t="s">
        <v>311</v>
      </c>
      <c r="B1107" s="17" t="s">
        <v>553</v>
      </c>
      <c r="C1107" s="16" t="s">
        <v>28</v>
      </c>
      <c r="D1107" s="16" t="s">
        <v>554</v>
      </c>
      <c r="E1107" s="16" t="s">
        <v>316</v>
      </c>
      <c r="F1107" s="16"/>
      <c r="G1107" s="18" t="s">
        <v>338</v>
      </c>
      <c r="H1107" s="28" t="n">
        <v>1</v>
      </c>
      <c r="I1107" s="20" t="n">
        <v>29.25</v>
      </c>
      <c r="J1107" s="20" t="n">
        <v>29.25</v>
      </c>
    </row>
    <row r="1108" customFormat="false" ht="26" hidden="false" customHeight="true" outlineLevel="0" collapsed="false">
      <c r="A1108" s="29" t="s">
        <v>313</v>
      </c>
      <c r="B1108" s="30" t="s">
        <v>855</v>
      </c>
      <c r="C1108" s="29" t="s">
        <v>28</v>
      </c>
      <c r="D1108" s="29" t="s">
        <v>856</v>
      </c>
      <c r="E1108" s="29" t="s">
        <v>316</v>
      </c>
      <c r="F1108" s="29"/>
      <c r="G1108" s="31" t="s">
        <v>338</v>
      </c>
      <c r="H1108" s="32" t="n">
        <v>1</v>
      </c>
      <c r="I1108" s="33" t="n">
        <v>0.87</v>
      </c>
      <c r="J1108" s="33" t="n">
        <v>0.87</v>
      </c>
    </row>
    <row r="1109" customFormat="false" ht="24" hidden="false" customHeight="true" outlineLevel="0" collapsed="false">
      <c r="A1109" s="39" t="s">
        <v>342</v>
      </c>
      <c r="B1109" s="40" t="s">
        <v>857</v>
      </c>
      <c r="C1109" s="39" t="s">
        <v>28</v>
      </c>
      <c r="D1109" s="39" t="s">
        <v>858</v>
      </c>
      <c r="E1109" s="39" t="s">
        <v>345</v>
      </c>
      <c r="F1109" s="39"/>
      <c r="G1109" s="41" t="s">
        <v>338</v>
      </c>
      <c r="H1109" s="42" t="n">
        <v>1</v>
      </c>
      <c r="I1109" s="43" t="n">
        <v>20.46</v>
      </c>
      <c r="J1109" s="43" t="n">
        <v>20.46</v>
      </c>
    </row>
    <row r="1110" customFormat="false" ht="26" hidden="false" customHeight="true" outlineLevel="0" collapsed="false">
      <c r="A1110" s="39" t="s">
        <v>342</v>
      </c>
      <c r="B1110" s="40" t="s">
        <v>768</v>
      </c>
      <c r="C1110" s="39" t="s">
        <v>28</v>
      </c>
      <c r="D1110" s="39" t="s">
        <v>769</v>
      </c>
      <c r="E1110" s="39" t="s">
        <v>770</v>
      </c>
      <c r="F1110" s="39"/>
      <c r="G1110" s="41" t="s">
        <v>338</v>
      </c>
      <c r="H1110" s="42" t="n">
        <v>1</v>
      </c>
      <c r="I1110" s="43" t="n">
        <v>3.39</v>
      </c>
      <c r="J1110" s="43" t="n">
        <v>3.39</v>
      </c>
    </row>
    <row r="1111" customFormat="false" ht="26" hidden="false" customHeight="true" outlineLevel="0" collapsed="false">
      <c r="A1111" s="39" t="s">
        <v>342</v>
      </c>
      <c r="B1111" s="40" t="s">
        <v>771</v>
      </c>
      <c r="C1111" s="39" t="s">
        <v>28</v>
      </c>
      <c r="D1111" s="39" t="s">
        <v>772</v>
      </c>
      <c r="E1111" s="39" t="s">
        <v>723</v>
      </c>
      <c r="F1111" s="39"/>
      <c r="G1111" s="41" t="s">
        <v>338</v>
      </c>
      <c r="H1111" s="42" t="n">
        <v>1</v>
      </c>
      <c r="I1111" s="43" t="n">
        <v>1.1</v>
      </c>
      <c r="J1111" s="43" t="n">
        <v>1.1</v>
      </c>
    </row>
    <row r="1112" customFormat="false" ht="26" hidden="false" customHeight="true" outlineLevel="0" collapsed="false">
      <c r="A1112" s="39" t="s">
        <v>342</v>
      </c>
      <c r="B1112" s="40" t="s">
        <v>773</v>
      </c>
      <c r="C1112" s="39" t="s">
        <v>28</v>
      </c>
      <c r="D1112" s="39" t="s">
        <v>774</v>
      </c>
      <c r="E1112" s="39" t="s">
        <v>770</v>
      </c>
      <c r="F1112" s="39"/>
      <c r="G1112" s="41" t="s">
        <v>338</v>
      </c>
      <c r="H1112" s="42" t="n">
        <v>1</v>
      </c>
      <c r="I1112" s="43" t="n">
        <v>1.34</v>
      </c>
      <c r="J1112" s="43" t="n">
        <v>1.34</v>
      </c>
    </row>
    <row r="1113" customFormat="false" ht="26" hidden="false" customHeight="true" outlineLevel="0" collapsed="false">
      <c r="A1113" s="39" t="s">
        <v>342</v>
      </c>
      <c r="B1113" s="40" t="s">
        <v>775</v>
      </c>
      <c r="C1113" s="39" t="s">
        <v>28</v>
      </c>
      <c r="D1113" s="39" t="s">
        <v>776</v>
      </c>
      <c r="E1113" s="39" t="s">
        <v>777</v>
      </c>
      <c r="F1113" s="39"/>
      <c r="G1113" s="41" t="s">
        <v>338</v>
      </c>
      <c r="H1113" s="42" t="n">
        <v>1</v>
      </c>
      <c r="I1113" s="43" t="n">
        <v>0.04</v>
      </c>
      <c r="J1113" s="43" t="n">
        <v>0.04</v>
      </c>
    </row>
    <row r="1114" customFormat="false" ht="26" hidden="false" customHeight="true" outlineLevel="0" collapsed="false">
      <c r="A1114" s="39" t="s">
        <v>342</v>
      </c>
      <c r="B1114" s="40" t="s">
        <v>802</v>
      </c>
      <c r="C1114" s="39" t="s">
        <v>28</v>
      </c>
      <c r="D1114" s="39" t="s">
        <v>803</v>
      </c>
      <c r="E1114" s="39" t="s">
        <v>371</v>
      </c>
      <c r="F1114" s="39"/>
      <c r="G1114" s="41" t="s">
        <v>338</v>
      </c>
      <c r="H1114" s="42" t="n">
        <v>1</v>
      </c>
      <c r="I1114" s="43" t="n">
        <v>0.85</v>
      </c>
      <c r="J1114" s="43" t="n">
        <v>0.85</v>
      </c>
    </row>
    <row r="1115" customFormat="false" ht="26" hidden="false" customHeight="true" outlineLevel="0" collapsed="false">
      <c r="A1115" s="39" t="s">
        <v>342</v>
      </c>
      <c r="B1115" s="40" t="s">
        <v>804</v>
      </c>
      <c r="C1115" s="39" t="s">
        <v>28</v>
      </c>
      <c r="D1115" s="39" t="s">
        <v>805</v>
      </c>
      <c r="E1115" s="39" t="s">
        <v>371</v>
      </c>
      <c r="F1115" s="39"/>
      <c r="G1115" s="41" t="s">
        <v>338</v>
      </c>
      <c r="H1115" s="42" t="n">
        <v>1</v>
      </c>
      <c r="I1115" s="43" t="n">
        <v>1.2</v>
      </c>
      <c r="J1115" s="43" t="n">
        <v>1.2</v>
      </c>
    </row>
    <row r="1116" customFormat="false" ht="18" hidden="false" customHeight="false" outlineLevel="0" collapsed="false">
      <c r="A1116" s="34"/>
      <c r="B1116" s="34"/>
      <c r="C1116" s="34"/>
      <c r="D1116" s="34"/>
      <c r="E1116" s="35" t="s">
        <v>323</v>
      </c>
      <c r="F1116" s="36" t="n">
        <v>9.9200074</v>
      </c>
      <c r="G1116" s="35" t="s">
        <v>324</v>
      </c>
      <c r="H1116" s="36" t="n">
        <v>11.41</v>
      </c>
      <c r="I1116" s="35" t="s">
        <v>325</v>
      </c>
      <c r="J1116" s="36" t="n">
        <v>21.33</v>
      </c>
    </row>
    <row r="1117" customFormat="false" ht="18" hidden="false" customHeight="true" outlineLevel="0" collapsed="false">
      <c r="A1117" s="34"/>
      <c r="B1117" s="34"/>
      <c r="C1117" s="34"/>
      <c r="D1117" s="34"/>
      <c r="E1117" s="35" t="s">
        <v>326</v>
      </c>
      <c r="F1117" s="36" t="n">
        <v>6.31</v>
      </c>
      <c r="G1117" s="34"/>
      <c r="H1117" s="37" t="s">
        <v>327</v>
      </c>
      <c r="I1117" s="37"/>
      <c r="J1117" s="36" t="n">
        <v>35.56</v>
      </c>
    </row>
    <row r="1118" customFormat="false" ht="1" hidden="false" customHeight="true" outlineLevel="0" collapsed="false">
      <c r="A1118" s="38"/>
      <c r="B1118" s="38"/>
      <c r="C1118" s="38"/>
      <c r="D1118" s="38"/>
      <c r="E1118" s="38"/>
      <c r="F1118" s="38"/>
      <c r="G1118" s="38"/>
      <c r="H1118" s="38"/>
      <c r="I1118" s="38"/>
      <c r="J1118" s="38"/>
    </row>
    <row r="1119" customFormat="false" ht="18" hidden="false" customHeight="true" outlineLevel="0" collapsed="false">
      <c r="A1119" s="10"/>
      <c r="B1119" s="11" t="s">
        <v>9</v>
      </c>
      <c r="C1119" s="10" t="s">
        <v>10</v>
      </c>
      <c r="D1119" s="10" t="s">
        <v>11</v>
      </c>
      <c r="E1119" s="10" t="s">
        <v>310</v>
      </c>
      <c r="F1119" s="10"/>
      <c r="G1119" s="12" t="s">
        <v>12</v>
      </c>
      <c r="H1119" s="11" t="s">
        <v>13</v>
      </c>
      <c r="I1119" s="11" t="s">
        <v>14</v>
      </c>
      <c r="J1119" s="11" t="s">
        <v>16</v>
      </c>
    </row>
    <row r="1120" customFormat="false" ht="26" hidden="false" customHeight="true" outlineLevel="0" collapsed="false">
      <c r="A1120" s="16" t="s">
        <v>311</v>
      </c>
      <c r="B1120" s="17" t="s">
        <v>486</v>
      </c>
      <c r="C1120" s="16" t="s">
        <v>28</v>
      </c>
      <c r="D1120" s="16" t="s">
        <v>487</v>
      </c>
      <c r="E1120" s="16" t="s">
        <v>316</v>
      </c>
      <c r="F1120" s="16"/>
      <c r="G1120" s="18" t="s">
        <v>338</v>
      </c>
      <c r="H1120" s="28" t="n">
        <v>1</v>
      </c>
      <c r="I1120" s="20" t="n">
        <v>28.12</v>
      </c>
      <c r="J1120" s="20" t="n">
        <v>28.12</v>
      </c>
    </row>
    <row r="1121" customFormat="false" ht="26" hidden="false" customHeight="true" outlineLevel="0" collapsed="false">
      <c r="A1121" s="29" t="s">
        <v>313</v>
      </c>
      <c r="B1121" s="30" t="s">
        <v>859</v>
      </c>
      <c r="C1121" s="29" t="s">
        <v>28</v>
      </c>
      <c r="D1121" s="29" t="s">
        <v>860</v>
      </c>
      <c r="E1121" s="29" t="s">
        <v>316</v>
      </c>
      <c r="F1121" s="29"/>
      <c r="G1121" s="31" t="s">
        <v>338</v>
      </c>
      <c r="H1121" s="32" t="n">
        <v>1</v>
      </c>
      <c r="I1121" s="33" t="n">
        <v>0.42</v>
      </c>
      <c r="J1121" s="33" t="n">
        <v>0.42</v>
      </c>
    </row>
    <row r="1122" customFormat="false" ht="24" hidden="false" customHeight="true" outlineLevel="0" collapsed="false">
      <c r="A1122" s="39" t="s">
        <v>342</v>
      </c>
      <c r="B1122" s="40" t="s">
        <v>861</v>
      </c>
      <c r="C1122" s="39" t="s">
        <v>28</v>
      </c>
      <c r="D1122" s="39" t="s">
        <v>862</v>
      </c>
      <c r="E1122" s="39" t="s">
        <v>345</v>
      </c>
      <c r="F1122" s="39"/>
      <c r="G1122" s="41" t="s">
        <v>338</v>
      </c>
      <c r="H1122" s="42" t="n">
        <v>1</v>
      </c>
      <c r="I1122" s="43" t="n">
        <v>20.46</v>
      </c>
      <c r="J1122" s="43" t="n">
        <v>20.46</v>
      </c>
    </row>
    <row r="1123" customFormat="false" ht="26" hidden="false" customHeight="true" outlineLevel="0" collapsed="false">
      <c r="A1123" s="39" t="s">
        <v>342</v>
      </c>
      <c r="B1123" s="40" t="s">
        <v>768</v>
      </c>
      <c r="C1123" s="39" t="s">
        <v>28</v>
      </c>
      <c r="D1123" s="39" t="s">
        <v>769</v>
      </c>
      <c r="E1123" s="39" t="s">
        <v>770</v>
      </c>
      <c r="F1123" s="39"/>
      <c r="G1123" s="41" t="s">
        <v>338</v>
      </c>
      <c r="H1123" s="42" t="n">
        <v>1</v>
      </c>
      <c r="I1123" s="43" t="n">
        <v>3.39</v>
      </c>
      <c r="J1123" s="43" t="n">
        <v>3.39</v>
      </c>
    </row>
    <row r="1124" customFormat="false" ht="26" hidden="false" customHeight="true" outlineLevel="0" collapsed="false">
      <c r="A1124" s="39" t="s">
        <v>342</v>
      </c>
      <c r="B1124" s="40" t="s">
        <v>771</v>
      </c>
      <c r="C1124" s="39" t="s">
        <v>28</v>
      </c>
      <c r="D1124" s="39" t="s">
        <v>772</v>
      </c>
      <c r="E1124" s="39" t="s">
        <v>723</v>
      </c>
      <c r="F1124" s="39"/>
      <c r="G1124" s="41" t="s">
        <v>338</v>
      </c>
      <c r="H1124" s="42" t="n">
        <v>1</v>
      </c>
      <c r="I1124" s="43" t="n">
        <v>1.1</v>
      </c>
      <c r="J1124" s="43" t="n">
        <v>1.1</v>
      </c>
    </row>
    <row r="1125" customFormat="false" ht="26" hidden="false" customHeight="true" outlineLevel="0" collapsed="false">
      <c r="A1125" s="39" t="s">
        <v>342</v>
      </c>
      <c r="B1125" s="40" t="s">
        <v>773</v>
      </c>
      <c r="C1125" s="39" t="s">
        <v>28</v>
      </c>
      <c r="D1125" s="39" t="s">
        <v>774</v>
      </c>
      <c r="E1125" s="39" t="s">
        <v>770</v>
      </c>
      <c r="F1125" s="39"/>
      <c r="G1125" s="41" t="s">
        <v>338</v>
      </c>
      <c r="H1125" s="42" t="n">
        <v>1</v>
      </c>
      <c r="I1125" s="43" t="n">
        <v>1.34</v>
      </c>
      <c r="J1125" s="43" t="n">
        <v>1.34</v>
      </c>
    </row>
    <row r="1126" customFormat="false" ht="26" hidden="false" customHeight="true" outlineLevel="0" collapsed="false">
      <c r="A1126" s="39" t="s">
        <v>342</v>
      </c>
      <c r="B1126" s="40" t="s">
        <v>775</v>
      </c>
      <c r="C1126" s="39" t="s">
        <v>28</v>
      </c>
      <c r="D1126" s="39" t="s">
        <v>776</v>
      </c>
      <c r="E1126" s="39" t="s">
        <v>777</v>
      </c>
      <c r="F1126" s="39"/>
      <c r="G1126" s="41" t="s">
        <v>338</v>
      </c>
      <c r="H1126" s="42" t="n">
        <v>1</v>
      </c>
      <c r="I1126" s="43" t="n">
        <v>0.04</v>
      </c>
      <c r="J1126" s="43" t="n">
        <v>0.04</v>
      </c>
    </row>
    <row r="1127" customFormat="false" ht="26" hidden="false" customHeight="true" outlineLevel="0" collapsed="false">
      <c r="A1127" s="39" t="s">
        <v>342</v>
      </c>
      <c r="B1127" s="40" t="s">
        <v>810</v>
      </c>
      <c r="C1127" s="39" t="s">
        <v>28</v>
      </c>
      <c r="D1127" s="39" t="s">
        <v>811</v>
      </c>
      <c r="E1127" s="39" t="s">
        <v>371</v>
      </c>
      <c r="F1127" s="39"/>
      <c r="G1127" s="41" t="s">
        <v>338</v>
      </c>
      <c r="H1127" s="42" t="n">
        <v>1</v>
      </c>
      <c r="I1127" s="43" t="n">
        <v>0.31</v>
      </c>
      <c r="J1127" s="43" t="n">
        <v>0.31</v>
      </c>
    </row>
    <row r="1128" customFormat="false" ht="26" hidden="false" customHeight="true" outlineLevel="0" collapsed="false">
      <c r="A1128" s="39" t="s">
        <v>342</v>
      </c>
      <c r="B1128" s="40" t="s">
        <v>812</v>
      </c>
      <c r="C1128" s="39" t="s">
        <v>28</v>
      </c>
      <c r="D1128" s="39" t="s">
        <v>813</v>
      </c>
      <c r="E1128" s="39" t="s">
        <v>371</v>
      </c>
      <c r="F1128" s="39"/>
      <c r="G1128" s="41" t="s">
        <v>338</v>
      </c>
      <c r="H1128" s="42" t="n">
        <v>1</v>
      </c>
      <c r="I1128" s="43" t="n">
        <v>1.06</v>
      </c>
      <c r="J1128" s="43" t="n">
        <v>1.06</v>
      </c>
    </row>
    <row r="1129" customFormat="false" ht="18" hidden="false" customHeight="false" outlineLevel="0" collapsed="false">
      <c r="A1129" s="34"/>
      <c r="B1129" s="34"/>
      <c r="C1129" s="34"/>
      <c r="D1129" s="34"/>
      <c r="E1129" s="35" t="s">
        <v>323</v>
      </c>
      <c r="F1129" s="36" t="n">
        <v>9.7107246</v>
      </c>
      <c r="G1129" s="35" t="s">
        <v>324</v>
      </c>
      <c r="H1129" s="36" t="n">
        <v>11.17</v>
      </c>
      <c r="I1129" s="35" t="s">
        <v>325</v>
      </c>
      <c r="J1129" s="36" t="n">
        <v>20.88</v>
      </c>
    </row>
    <row r="1130" customFormat="false" ht="18" hidden="false" customHeight="true" outlineLevel="0" collapsed="false">
      <c r="A1130" s="34"/>
      <c r="B1130" s="34"/>
      <c r="C1130" s="34"/>
      <c r="D1130" s="34"/>
      <c r="E1130" s="35" t="s">
        <v>326</v>
      </c>
      <c r="F1130" s="36" t="n">
        <v>6.06</v>
      </c>
      <c r="G1130" s="34"/>
      <c r="H1130" s="37" t="s">
        <v>327</v>
      </c>
      <c r="I1130" s="37"/>
      <c r="J1130" s="36" t="n">
        <v>34.18</v>
      </c>
    </row>
    <row r="1131" customFormat="false" ht="1" hidden="false" customHeight="true" outlineLevel="0" collapsed="false">
      <c r="A1131" s="38"/>
      <c r="B1131" s="38"/>
      <c r="C1131" s="38"/>
      <c r="D1131" s="38"/>
      <c r="E1131" s="38"/>
      <c r="F1131" s="38"/>
      <c r="G1131" s="38"/>
      <c r="H1131" s="38"/>
      <c r="I1131" s="38"/>
      <c r="J1131" s="38"/>
    </row>
    <row r="1132" customFormat="false" ht="18" hidden="false" customHeight="true" outlineLevel="0" collapsed="false">
      <c r="A1132" s="10"/>
      <c r="B1132" s="11" t="s">
        <v>9</v>
      </c>
      <c r="C1132" s="10" t="s">
        <v>10</v>
      </c>
      <c r="D1132" s="10" t="s">
        <v>11</v>
      </c>
      <c r="E1132" s="10" t="s">
        <v>310</v>
      </c>
      <c r="F1132" s="10"/>
      <c r="G1132" s="12" t="s">
        <v>12</v>
      </c>
      <c r="H1132" s="11" t="s">
        <v>13</v>
      </c>
      <c r="I1132" s="11" t="s">
        <v>14</v>
      </c>
      <c r="J1132" s="11" t="s">
        <v>16</v>
      </c>
    </row>
    <row r="1133" customFormat="false" ht="26" hidden="false" customHeight="true" outlineLevel="0" collapsed="false">
      <c r="A1133" s="16" t="s">
        <v>311</v>
      </c>
      <c r="B1133" s="17" t="s">
        <v>314</v>
      </c>
      <c r="C1133" s="16" t="s">
        <v>28</v>
      </c>
      <c r="D1133" s="16" t="s">
        <v>315</v>
      </c>
      <c r="E1133" s="16" t="s">
        <v>316</v>
      </c>
      <c r="F1133" s="16"/>
      <c r="G1133" s="18" t="s">
        <v>317</v>
      </c>
      <c r="H1133" s="28" t="n">
        <v>1</v>
      </c>
      <c r="I1133" s="20" t="n">
        <v>23099.28</v>
      </c>
      <c r="J1133" s="20" t="n">
        <v>23099.28</v>
      </c>
    </row>
    <row r="1134" customFormat="false" ht="26" hidden="false" customHeight="true" outlineLevel="0" collapsed="false">
      <c r="A1134" s="29" t="s">
        <v>313</v>
      </c>
      <c r="B1134" s="30" t="s">
        <v>863</v>
      </c>
      <c r="C1134" s="29" t="s">
        <v>28</v>
      </c>
      <c r="D1134" s="29" t="s">
        <v>864</v>
      </c>
      <c r="E1134" s="29" t="s">
        <v>316</v>
      </c>
      <c r="F1134" s="29"/>
      <c r="G1134" s="31" t="s">
        <v>317</v>
      </c>
      <c r="H1134" s="32" t="n">
        <v>1</v>
      </c>
      <c r="I1134" s="33" t="n">
        <v>284.86</v>
      </c>
      <c r="J1134" s="33" t="n">
        <v>284.86</v>
      </c>
    </row>
    <row r="1135" customFormat="false" ht="24" hidden="false" customHeight="true" outlineLevel="0" collapsed="false">
      <c r="A1135" s="39" t="s">
        <v>342</v>
      </c>
      <c r="B1135" s="40" t="s">
        <v>865</v>
      </c>
      <c r="C1135" s="39" t="s">
        <v>28</v>
      </c>
      <c r="D1135" s="39" t="s">
        <v>866</v>
      </c>
      <c r="E1135" s="39" t="s">
        <v>345</v>
      </c>
      <c r="F1135" s="39"/>
      <c r="G1135" s="41" t="s">
        <v>317</v>
      </c>
      <c r="H1135" s="42" t="n">
        <v>1</v>
      </c>
      <c r="I1135" s="43" t="n">
        <v>22412.51</v>
      </c>
      <c r="J1135" s="43" t="n">
        <v>22412.51</v>
      </c>
    </row>
    <row r="1136" customFormat="false" ht="26" hidden="false" customHeight="true" outlineLevel="0" collapsed="false">
      <c r="A1136" s="39" t="s">
        <v>342</v>
      </c>
      <c r="B1136" s="40" t="s">
        <v>907</v>
      </c>
      <c r="C1136" s="39" t="s">
        <v>28</v>
      </c>
      <c r="D1136" s="39" t="s">
        <v>908</v>
      </c>
      <c r="E1136" s="39" t="s">
        <v>356</v>
      </c>
      <c r="F1136" s="39"/>
      <c r="G1136" s="41" t="s">
        <v>317</v>
      </c>
      <c r="H1136" s="42" t="n">
        <v>1</v>
      </c>
      <c r="I1136" s="43" t="n">
        <v>252.08</v>
      </c>
      <c r="J1136" s="43" t="n">
        <v>252.08</v>
      </c>
    </row>
    <row r="1137" customFormat="false" ht="26" hidden="false" customHeight="true" outlineLevel="0" collapsed="false">
      <c r="A1137" s="39" t="s">
        <v>342</v>
      </c>
      <c r="B1137" s="40" t="s">
        <v>909</v>
      </c>
      <c r="C1137" s="39" t="s">
        <v>28</v>
      </c>
      <c r="D1137" s="39" t="s">
        <v>910</v>
      </c>
      <c r="E1137" s="39" t="s">
        <v>356</v>
      </c>
      <c r="F1137" s="39"/>
      <c r="G1137" s="41" t="s">
        <v>317</v>
      </c>
      <c r="H1137" s="42" t="n">
        <v>1</v>
      </c>
      <c r="I1137" s="43" t="n">
        <v>7.31</v>
      </c>
      <c r="J1137" s="43" t="n">
        <v>7.31</v>
      </c>
    </row>
    <row r="1138" customFormat="false" ht="26" hidden="false" customHeight="true" outlineLevel="0" collapsed="false">
      <c r="A1138" s="39" t="s">
        <v>342</v>
      </c>
      <c r="B1138" s="40" t="s">
        <v>911</v>
      </c>
      <c r="C1138" s="39" t="s">
        <v>28</v>
      </c>
      <c r="D1138" s="39" t="s">
        <v>912</v>
      </c>
      <c r="E1138" s="39" t="s">
        <v>356</v>
      </c>
      <c r="F1138" s="39"/>
      <c r="G1138" s="41" t="s">
        <v>317</v>
      </c>
      <c r="H1138" s="42" t="n">
        <v>1</v>
      </c>
      <c r="I1138" s="43" t="n">
        <v>2.29</v>
      </c>
      <c r="J1138" s="43" t="n">
        <v>2.29</v>
      </c>
    </row>
    <row r="1139" customFormat="false" ht="26" hidden="false" customHeight="true" outlineLevel="0" collapsed="false">
      <c r="A1139" s="39" t="s">
        <v>342</v>
      </c>
      <c r="B1139" s="40" t="s">
        <v>913</v>
      </c>
      <c r="C1139" s="39" t="s">
        <v>28</v>
      </c>
      <c r="D1139" s="39" t="s">
        <v>914</v>
      </c>
      <c r="E1139" s="39" t="s">
        <v>356</v>
      </c>
      <c r="F1139" s="39"/>
      <c r="G1139" s="41" t="s">
        <v>317</v>
      </c>
      <c r="H1139" s="42" t="n">
        <v>1</v>
      </c>
      <c r="I1139" s="43" t="n">
        <v>140.23</v>
      </c>
      <c r="J1139" s="43" t="n">
        <v>140.23</v>
      </c>
    </row>
    <row r="1140" customFormat="false" ht="18" hidden="false" customHeight="false" outlineLevel="0" collapsed="false">
      <c r="A1140" s="34"/>
      <c r="B1140" s="34"/>
      <c r="C1140" s="34"/>
      <c r="D1140" s="34"/>
      <c r="E1140" s="35" t="s">
        <v>323</v>
      </c>
      <c r="F1140" s="36" t="n">
        <v>10555.9343317</v>
      </c>
      <c r="G1140" s="35" t="s">
        <v>324</v>
      </c>
      <c r="H1140" s="36" t="n">
        <v>12141.44</v>
      </c>
      <c r="I1140" s="35" t="s">
        <v>325</v>
      </c>
      <c r="J1140" s="36" t="n">
        <v>22697.37</v>
      </c>
    </row>
    <row r="1141" customFormat="false" ht="18" hidden="false" customHeight="true" outlineLevel="0" collapsed="false">
      <c r="A1141" s="34"/>
      <c r="B1141" s="34"/>
      <c r="C1141" s="34"/>
      <c r="D1141" s="34"/>
      <c r="E1141" s="35" t="s">
        <v>326</v>
      </c>
      <c r="F1141" s="36" t="n">
        <v>4984.82</v>
      </c>
      <c r="G1141" s="34"/>
      <c r="H1141" s="37" t="s">
        <v>327</v>
      </c>
      <c r="I1141" s="37"/>
      <c r="J1141" s="36" t="n">
        <v>28084.1</v>
      </c>
    </row>
    <row r="1142" customFormat="false" ht="1" hidden="false" customHeight="true" outlineLevel="0" collapsed="false">
      <c r="A1142" s="38"/>
      <c r="B1142" s="38"/>
      <c r="C1142" s="38"/>
      <c r="D1142" s="38"/>
      <c r="E1142" s="38"/>
      <c r="F1142" s="38"/>
      <c r="G1142" s="38"/>
      <c r="H1142" s="38"/>
      <c r="I1142" s="38"/>
      <c r="J1142" s="38"/>
    </row>
    <row r="1143" customFormat="false" ht="18" hidden="false" customHeight="true" outlineLevel="0" collapsed="false">
      <c r="A1143" s="10"/>
      <c r="B1143" s="11" t="s">
        <v>9</v>
      </c>
      <c r="C1143" s="10" t="s">
        <v>10</v>
      </c>
      <c r="D1143" s="10" t="s">
        <v>11</v>
      </c>
      <c r="E1143" s="10" t="s">
        <v>310</v>
      </c>
      <c r="F1143" s="10"/>
      <c r="G1143" s="12" t="s">
        <v>12</v>
      </c>
      <c r="H1143" s="11" t="s">
        <v>13</v>
      </c>
      <c r="I1143" s="11" t="s">
        <v>14</v>
      </c>
      <c r="J1143" s="11" t="s">
        <v>16</v>
      </c>
    </row>
    <row r="1144" customFormat="false" ht="52" hidden="false" customHeight="true" outlineLevel="0" collapsed="false">
      <c r="A1144" s="16" t="s">
        <v>311</v>
      </c>
      <c r="B1144" s="17" t="s">
        <v>514</v>
      </c>
      <c r="C1144" s="16" t="s">
        <v>28</v>
      </c>
      <c r="D1144" s="16" t="s">
        <v>515</v>
      </c>
      <c r="E1144" s="16" t="s">
        <v>483</v>
      </c>
      <c r="F1144" s="16"/>
      <c r="G1144" s="18" t="s">
        <v>103</v>
      </c>
      <c r="H1144" s="28" t="n">
        <v>1</v>
      </c>
      <c r="I1144" s="20" t="n">
        <v>25.18</v>
      </c>
      <c r="J1144" s="20" t="n">
        <v>25.18</v>
      </c>
    </row>
    <row r="1145" customFormat="false" ht="26" hidden="false" customHeight="true" outlineLevel="0" collapsed="false">
      <c r="A1145" s="29" t="s">
        <v>313</v>
      </c>
      <c r="B1145" s="30" t="s">
        <v>484</v>
      </c>
      <c r="C1145" s="29" t="s">
        <v>28</v>
      </c>
      <c r="D1145" s="29" t="s">
        <v>485</v>
      </c>
      <c r="E1145" s="29" t="s">
        <v>316</v>
      </c>
      <c r="F1145" s="29"/>
      <c r="G1145" s="31" t="s">
        <v>338</v>
      </c>
      <c r="H1145" s="32" t="n">
        <v>0.1486</v>
      </c>
      <c r="I1145" s="33" t="n">
        <v>22.64</v>
      </c>
      <c r="J1145" s="33" t="n">
        <v>3.36</v>
      </c>
    </row>
    <row r="1146" customFormat="false" ht="26" hidden="false" customHeight="true" outlineLevel="0" collapsed="false">
      <c r="A1146" s="29" t="s">
        <v>313</v>
      </c>
      <c r="B1146" s="30" t="s">
        <v>486</v>
      </c>
      <c r="C1146" s="29" t="s">
        <v>28</v>
      </c>
      <c r="D1146" s="29" t="s">
        <v>487</v>
      </c>
      <c r="E1146" s="29" t="s">
        <v>316</v>
      </c>
      <c r="F1146" s="29"/>
      <c r="G1146" s="31" t="s">
        <v>338</v>
      </c>
      <c r="H1146" s="32" t="n">
        <v>0.6537</v>
      </c>
      <c r="I1146" s="33" t="n">
        <v>28.12</v>
      </c>
      <c r="J1146" s="33" t="n">
        <v>18.38</v>
      </c>
    </row>
    <row r="1147" customFormat="false" ht="39" hidden="false" customHeight="true" outlineLevel="0" collapsed="false">
      <c r="A1147" s="39" t="s">
        <v>342</v>
      </c>
      <c r="B1147" s="40" t="s">
        <v>677</v>
      </c>
      <c r="C1147" s="39" t="s">
        <v>28</v>
      </c>
      <c r="D1147" s="39" t="s">
        <v>678</v>
      </c>
      <c r="E1147" s="39" t="s">
        <v>356</v>
      </c>
      <c r="F1147" s="39"/>
      <c r="G1147" s="41" t="s">
        <v>85</v>
      </c>
      <c r="H1147" s="42" t="n">
        <v>3.75</v>
      </c>
      <c r="I1147" s="43" t="n">
        <v>0.68</v>
      </c>
      <c r="J1147" s="43" t="n">
        <v>2.55</v>
      </c>
    </row>
    <row r="1148" customFormat="false" ht="26" hidden="false" customHeight="true" outlineLevel="0" collapsed="false">
      <c r="A1148" s="39" t="s">
        <v>342</v>
      </c>
      <c r="B1148" s="40" t="s">
        <v>915</v>
      </c>
      <c r="C1148" s="39" t="s">
        <v>28</v>
      </c>
      <c r="D1148" s="39" t="s">
        <v>916</v>
      </c>
      <c r="E1148" s="39" t="s">
        <v>356</v>
      </c>
      <c r="F1148" s="39"/>
      <c r="G1148" s="41" t="s">
        <v>85</v>
      </c>
      <c r="H1148" s="42" t="n">
        <v>0.0149</v>
      </c>
      <c r="I1148" s="43" t="n">
        <v>60.18</v>
      </c>
      <c r="J1148" s="43" t="n">
        <v>0.89</v>
      </c>
    </row>
    <row r="1149" customFormat="false" ht="18" hidden="false" customHeight="false" outlineLevel="0" collapsed="false">
      <c r="A1149" s="34"/>
      <c r="B1149" s="34"/>
      <c r="C1149" s="34"/>
      <c r="D1149" s="34"/>
      <c r="E1149" s="35" t="s">
        <v>323</v>
      </c>
      <c r="F1149" s="36" t="n">
        <v>7.40396242210027</v>
      </c>
      <c r="G1149" s="35" t="s">
        <v>324</v>
      </c>
      <c r="H1149" s="36" t="n">
        <v>8.52</v>
      </c>
      <c r="I1149" s="35" t="s">
        <v>325</v>
      </c>
      <c r="J1149" s="36" t="n">
        <v>15.92</v>
      </c>
    </row>
    <row r="1150" customFormat="false" ht="18" hidden="false" customHeight="true" outlineLevel="0" collapsed="false">
      <c r="A1150" s="34"/>
      <c r="B1150" s="34"/>
      <c r="C1150" s="34"/>
      <c r="D1150" s="34"/>
      <c r="E1150" s="35" t="s">
        <v>326</v>
      </c>
      <c r="F1150" s="36" t="n">
        <v>5.43</v>
      </c>
      <c r="G1150" s="34"/>
      <c r="H1150" s="37" t="s">
        <v>327</v>
      </c>
      <c r="I1150" s="37"/>
      <c r="J1150" s="36" t="n">
        <v>30.61</v>
      </c>
    </row>
    <row r="1151" customFormat="false" ht="1" hidden="false" customHeight="true" outlineLevel="0" collapsed="false">
      <c r="A1151" s="38"/>
      <c r="B1151" s="38"/>
      <c r="C1151" s="38"/>
      <c r="D1151" s="38"/>
      <c r="E1151" s="38"/>
      <c r="F1151" s="38"/>
      <c r="G1151" s="38"/>
      <c r="H1151" s="38"/>
      <c r="I1151" s="38"/>
      <c r="J1151" s="38"/>
    </row>
    <row r="1152" customFormat="false" ht="18" hidden="false" customHeight="true" outlineLevel="0" collapsed="false">
      <c r="A1152" s="10"/>
      <c r="B1152" s="11" t="s">
        <v>9</v>
      </c>
      <c r="C1152" s="10" t="s">
        <v>10</v>
      </c>
      <c r="D1152" s="10" t="s">
        <v>11</v>
      </c>
      <c r="E1152" s="10" t="s">
        <v>310</v>
      </c>
      <c r="F1152" s="10"/>
      <c r="G1152" s="12" t="s">
        <v>12</v>
      </c>
      <c r="H1152" s="11" t="s">
        <v>13</v>
      </c>
      <c r="I1152" s="11" t="s">
        <v>14</v>
      </c>
      <c r="J1152" s="11" t="s">
        <v>16</v>
      </c>
    </row>
    <row r="1153" customFormat="false" ht="24" hidden="false" customHeight="true" outlineLevel="0" collapsed="false">
      <c r="A1153" s="16" t="s">
        <v>311</v>
      </c>
      <c r="B1153" s="17" t="s">
        <v>727</v>
      </c>
      <c r="C1153" s="16" t="s">
        <v>28</v>
      </c>
      <c r="D1153" s="16" t="s">
        <v>728</v>
      </c>
      <c r="E1153" s="16" t="s">
        <v>316</v>
      </c>
      <c r="F1153" s="16"/>
      <c r="G1153" s="18" t="s">
        <v>338</v>
      </c>
      <c r="H1153" s="28" t="n">
        <v>1</v>
      </c>
      <c r="I1153" s="20" t="n">
        <v>28.88</v>
      </c>
      <c r="J1153" s="20" t="n">
        <v>28.88</v>
      </c>
    </row>
    <row r="1154" customFormat="false" ht="26" hidden="false" customHeight="true" outlineLevel="0" collapsed="false">
      <c r="A1154" s="29" t="s">
        <v>313</v>
      </c>
      <c r="B1154" s="30" t="s">
        <v>867</v>
      </c>
      <c r="C1154" s="29" t="s">
        <v>28</v>
      </c>
      <c r="D1154" s="29" t="s">
        <v>868</v>
      </c>
      <c r="E1154" s="29" t="s">
        <v>316</v>
      </c>
      <c r="F1154" s="29"/>
      <c r="G1154" s="31" t="s">
        <v>338</v>
      </c>
      <c r="H1154" s="32" t="n">
        <v>1</v>
      </c>
      <c r="I1154" s="33" t="n">
        <v>0.49</v>
      </c>
      <c r="J1154" s="33" t="n">
        <v>0.49</v>
      </c>
    </row>
    <row r="1155" customFormat="false" ht="24" hidden="false" customHeight="true" outlineLevel="0" collapsed="false">
      <c r="A1155" s="39" t="s">
        <v>342</v>
      </c>
      <c r="B1155" s="40" t="s">
        <v>869</v>
      </c>
      <c r="C1155" s="39" t="s">
        <v>28</v>
      </c>
      <c r="D1155" s="39" t="s">
        <v>870</v>
      </c>
      <c r="E1155" s="39" t="s">
        <v>345</v>
      </c>
      <c r="F1155" s="39"/>
      <c r="G1155" s="41" t="s">
        <v>338</v>
      </c>
      <c r="H1155" s="42" t="n">
        <v>1</v>
      </c>
      <c r="I1155" s="43" t="n">
        <v>20.46</v>
      </c>
      <c r="J1155" s="43" t="n">
        <v>20.46</v>
      </c>
    </row>
    <row r="1156" customFormat="false" ht="26" hidden="false" customHeight="true" outlineLevel="0" collapsed="false">
      <c r="A1156" s="39" t="s">
        <v>342</v>
      </c>
      <c r="B1156" s="40" t="s">
        <v>768</v>
      </c>
      <c r="C1156" s="39" t="s">
        <v>28</v>
      </c>
      <c r="D1156" s="39" t="s">
        <v>769</v>
      </c>
      <c r="E1156" s="39" t="s">
        <v>770</v>
      </c>
      <c r="F1156" s="39"/>
      <c r="G1156" s="41" t="s">
        <v>338</v>
      </c>
      <c r="H1156" s="42" t="n">
        <v>1</v>
      </c>
      <c r="I1156" s="43" t="n">
        <v>3.39</v>
      </c>
      <c r="J1156" s="43" t="n">
        <v>3.39</v>
      </c>
    </row>
    <row r="1157" customFormat="false" ht="26" hidden="false" customHeight="true" outlineLevel="0" collapsed="false">
      <c r="A1157" s="39" t="s">
        <v>342</v>
      </c>
      <c r="B1157" s="40" t="s">
        <v>771</v>
      </c>
      <c r="C1157" s="39" t="s">
        <v>28</v>
      </c>
      <c r="D1157" s="39" t="s">
        <v>772</v>
      </c>
      <c r="E1157" s="39" t="s">
        <v>723</v>
      </c>
      <c r="F1157" s="39"/>
      <c r="G1157" s="41" t="s">
        <v>338</v>
      </c>
      <c r="H1157" s="42" t="n">
        <v>1</v>
      </c>
      <c r="I1157" s="43" t="n">
        <v>1.1</v>
      </c>
      <c r="J1157" s="43" t="n">
        <v>1.1</v>
      </c>
    </row>
    <row r="1158" customFormat="false" ht="26" hidden="false" customHeight="true" outlineLevel="0" collapsed="false">
      <c r="A1158" s="39" t="s">
        <v>342</v>
      </c>
      <c r="B1158" s="40" t="s">
        <v>773</v>
      </c>
      <c r="C1158" s="39" t="s">
        <v>28</v>
      </c>
      <c r="D1158" s="39" t="s">
        <v>774</v>
      </c>
      <c r="E1158" s="39" t="s">
        <v>770</v>
      </c>
      <c r="F1158" s="39"/>
      <c r="G1158" s="41" t="s">
        <v>338</v>
      </c>
      <c r="H1158" s="42" t="n">
        <v>1</v>
      </c>
      <c r="I1158" s="43" t="n">
        <v>1.34</v>
      </c>
      <c r="J1158" s="43" t="n">
        <v>1.34</v>
      </c>
    </row>
    <row r="1159" customFormat="false" ht="26" hidden="false" customHeight="true" outlineLevel="0" collapsed="false">
      <c r="A1159" s="39" t="s">
        <v>342</v>
      </c>
      <c r="B1159" s="40" t="s">
        <v>775</v>
      </c>
      <c r="C1159" s="39" t="s">
        <v>28</v>
      </c>
      <c r="D1159" s="39" t="s">
        <v>776</v>
      </c>
      <c r="E1159" s="39" t="s">
        <v>777</v>
      </c>
      <c r="F1159" s="39"/>
      <c r="G1159" s="41" t="s">
        <v>338</v>
      </c>
      <c r="H1159" s="42" t="n">
        <v>1</v>
      </c>
      <c r="I1159" s="43" t="n">
        <v>0.04</v>
      </c>
      <c r="J1159" s="43" t="n">
        <v>0.04</v>
      </c>
    </row>
    <row r="1160" customFormat="false" ht="26" hidden="false" customHeight="true" outlineLevel="0" collapsed="false">
      <c r="A1160" s="39" t="s">
        <v>342</v>
      </c>
      <c r="B1160" s="40" t="s">
        <v>818</v>
      </c>
      <c r="C1160" s="39" t="s">
        <v>28</v>
      </c>
      <c r="D1160" s="39" t="s">
        <v>819</v>
      </c>
      <c r="E1160" s="39" t="s">
        <v>371</v>
      </c>
      <c r="F1160" s="39"/>
      <c r="G1160" s="41" t="s">
        <v>338</v>
      </c>
      <c r="H1160" s="42" t="n">
        <v>1</v>
      </c>
      <c r="I1160" s="43" t="n">
        <v>0.82</v>
      </c>
      <c r="J1160" s="43" t="n">
        <v>0.82</v>
      </c>
    </row>
    <row r="1161" customFormat="false" ht="26" hidden="false" customHeight="true" outlineLevel="0" collapsed="false">
      <c r="A1161" s="39" t="s">
        <v>342</v>
      </c>
      <c r="B1161" s="40" t="s">
        <v>820</v>
      </c>
      <c r="C1161" s="39" t="s">
        <v>28</v>
      </c>
      <c r="D1161" s="39" t="s">
        <v>821</v>
      </c>
      <c r="E1161" s="39" t="s">
        <v>371</v>
      </c>
      <c r="F1161" s="39"/>
      <c r="G1161" s="41" t="s">
        <v>338</v>
      </c>
      <c r="H1161" s="42" t="n">
        <v>1</v>
      </c>
      <c r="I1161" s="43" t="n">
        <v>1.24</v>
      </c>
      <c r="J1161" s="43" t="n">
        <v>1.24</v>
      </c>
    </row>
    <row r="1162" customFormat="false" ht="18" hidden="false" customHeight="false" outlineLevel="0" collapsed="false">
      <c r="A1162" s="34"/>
      <c r="B1162" s="34"/>
      <c r="C1162" s="34"/>
      <c r="D1162" s="34"/>
      <c r="E1162" s="35" t="s">
        <v>323</v>
      </c>
      <c r="F1162" s="36" t="n">
        <v>9.7432797</v>
      </c>
      <c r="G1162" s="35" t="s">
        <v>324</v>
      </c>
      <c r="H1162" s="36" t="n">
        <v>11.21</v>
      </c>
      <c r="I1162" s="35" t="s">
        <v>325</v>
      </c>
      <c r="J1162" s="36" t="n">
        <v>20.95</v>
      </c>
    </row>
    <row r="1163" customFormat="false" ht="18" hidden="false" customHeight="true" outlineLevel="0" collapsed="false">
      <c r="A1163" s="34"/>
      <c r="B1163" s="34"/>
      <c r="C1163" s="34"/>
      <c r="D1163" s="34"/>
      <c r="E1163" s="35" t="s">
        <v>326</v>
      </c>
      <c r="F1163" s="36" t="n">
        <v>6.23</v>
      </c>
      <c r="G1163" s="34"/>
      <c r="H1163" s="37" t="s">
        <v>327</v>
      </c>
      <c r="I1163" s="37"/>
      <c r="J1163" s="36" t="n">
        <v>35.11</v>
      </c>
    </row>
    <row r="1164" customFormat="false" ht="1" hidden="false" customHeight="true" outlineLevel="0" collapsed="false">
      <c r="A1164" s="38"/>
      <c r="B1164" s="38"/>
      <c r="C1164" s="38"/>
      <c r="D1164" s="38"/>
      <c r="E1164" s="38"/>
      <c r="F1164" s="38"/>
      <c r="G1164" s="38"/>
      <c r="H1164" s="38"/>
      <c r="I1164" s="38"/>
      <c r="J1164" s="38"/>
    </row>
    <row r="1165" customFormat="false" ht="18" hidden="false" customHeight="true" outlineLevel="0" collapsed="false">
      <c r="A1165" s="10"/>
      <c r="B1165" s="11" t="s">
        <v>9</v>
      </c>
      <c r="C1165" s="10" t="s">
        <v>10</v>
      </c>
      <c r="D1165" s="10" t="s">
        <v>11</v>
      </c>
      <c r="E1165" s="10" t="s">
        <v>310</v>
      </c>
      <c r="F1165" s="10"/>
      <c r="G1165" s="12" t="s">
        <v>12</v>
      </c>
      <c r="H1165" s="11" t="s">
        <v>13</v>
      </c>
      <c r="I1165" s="11" t="s">
        <v>14</v>
      </c>
      <c r="J1165" s="11" t="s">
        <v>16</v>
      </c>
    </row>
    <row r="1166" customFormat="false" ht="39" hidden="false" customHeight="true" outlineLevel="0" collapsed="false">
      <c r="A1166" s="16" t="s">
        <v>311</v>
      </c>
      <c r="B1166" s="17" t="s">
        <v>594</v>
      </c>
      <c r="C1166" s="16" t="s">
        <v>28</v>
      </c>
      <c r="D1166" s="16" t="s">
        <v>595</v>
      </c>
      <c r="E1166" s="16" t="s">
        <v>550</v>
      </c>
      <c r="F1166" s="16"/>
      <c r="G1166" s="18" t="s">
        <v>85</v>
      </c>
      <c r="H1166" s="28" t="n">
        <v>1</v>
      </c>
      <c r="I1166" s="20" t="n">
        <v>35.37</v>
      </c>
      <c r="J1166" s="20" t="n">
        <v>35.37</v>
      </c>
    </row>
    <row r="1167" customFormat="false" ht="26" hidden="false" customHeight="true" outlineLevel="0" collapsed="false">
      <c r="A1167" s="29" t="s">
        <v>313</v>
      </c>
      <c r="B1167" s="30" t="s">
        <v>551</v>
      </c>
      <c r="C1167" s="29" t="s">
        <v>28</v>
      </c>
      <c r="D1167" s="29" t="s">
        <v>552</v>
      </c>
      <c r="E1167" s="29" t="s">
        <v>316</v>
      </c>
      <c r="F1167" s="29"/>
      <c r="G1167" s="31" t="s">
        <v>338</v>
      </c>
      <c r="H1167" s="32" t="n">
        <v>0.402</v>
      </c>
      <c r="I1167" s="33" t="n">
        <v>23.65</v>
      </c>
      <c r="J1167" s="33" t="n">
        <v>9.5</v>
      </c>
    </row>
    <row r="1168" customFormat="false" ht="24" hidden="false" customHeight="true" outlineLevel="0" collapsed="false">
      <c r="A1168" s="29" t="s">
        <v>313</v>
      </c>
      <c r="B1168" s="30" t="s">
        <v>553</v>
      </c>
      <c r="C1168" s="29" t="s">
        <v>28</v>
      </c>
      <c r="D1168" s="29" t="s">
        <v>554</v>
      </c>
      <c r="E1168" s="29" t="s">
        <v>316</v>
      </c>
      <c r="F1168" s="29"/>
      <c r="G1168" s="31" t="s">
        <v>338</v>
      </c>
      <c r="H1168" s="32" t="n">
        <v>0.402</v>
      </c>
      <c r="I1168" s="33" t="n">
        <v>29.25</v>
      </c>
      <c r="J1168" s="33" t="n">
        <v>11.75</v>
      </c>
    </row>
    <row r="1169" customFormat="false" ht="24" hidden="false" customHeight="true" outlineLevel="0" collapsed="false">
      <c r="A1169" s="39" t="s">
        <v>342</v>
      </c>
      <c r="B1169" s="40" t="s">
        <v>917</v>
      </c>
      <c r="C1169" s="39" t="s">
        <v>28</v>
      </c>
      <c r="D1169" s="39" t="s">
        <v>918</v>
      </c>
      <c r="E1169" s="39" t="s">
        <v>356</v>
      </c>
      <c r="F1169" s="39"/>
      <c r="G1169" s="41" t="s">
        <v>85</v>
      </c>
      <c r="H1169" s="42" t="n">
        <v>2</v>
      </c>
      <c r="I1169" s="43" t="n">
        <v>7.06</v>
      </c>
      <c r="J1169" s="43" t="n">
        <v>14.12</v>
      </c>
    </row>
    <row r="1170" customFormat="false" ht="18" hidden="false" customHeight="false" outlineLevel="0" collapsed="false">
      <c r="A1170" s="34"/>
      <c r="B1170" s="34"/>
      <c r="C1170" s="34"/>
      <c r="D1170" s="34"/>
      <c r="E1170" s="35" t="s">
        <v>323</v>
      </c>
      <c r="F1170" s="36" t="n">
        <v>6.92493721514278</v>
      </c>
      <c r="G1170" s="35" t="s">
        <v>324</v>
      </c>
      <c r="H1170" s="36" t="n">
        <v>7.97</v>
      </c>
      <c r="I1170" s="35" t="s">
        <v>325</v>
      </c>
      <c r="J1170" s="36" t="n">
        <v>14.89</v>
      </c>
    </row>
    <row r="1171" customFormat="false" ht="18" hidden="false" customHeight="true" outlineLevel="0" collapsed="false">
      <c r="A1171" s="34"/>
      <c r="B1171" s="34"/>
      <c r="C1171" s="34"/>
      <c r="D1171" s="34"/>
      <c r="E1171" s="35" t="s">
        <v>326</v>
      </c>
      <c r="F1171" s="36" t="n">
        <v>7.63</v>
      </c>
      <c r="G1171" s="34"/>
      <c r="H1171" s="37" t="s">
        <v>327</v>
      </c>
      <c r="I1171" s="37"/>
      <c r="J1171" s="36" t="n">
        <v>43</v>
      </c>
    </row>
    <row r="1172" customFormat="false" ht="1" hidden="false" customHeight="true" outlineLevel="0" collapsed="false">
      <c r="A1172" s="38"/>
      <c r="B1172" s="38"/>
      <c r="C1172" s="38"/>
      <c r="D1172" s="38"/>
      <c r="E1172" s="38"/>
      <c r="F1172" s="38"/>
      <c r="G1172" s="38"/>
      <c r="H1172" s="38"/>
      <c r="I1172" s="38"/>
      <c r="J1172" s="38"/>
    </row>
    <row r="1173" customFormat="false" ht="18" hidden="false" customHeight="true" outlineLevel="0" collapsed="false">
      <c r="A1173" s="10"/>
      <c r="B1173" s="11" t="s">
        <v>9</v>
      </c>
      <c r="C1173" s="10" t="s">
        <v>10</v>
      </c>
      <c r="D1173" s="10" t="s">
        <v>11</v>
      </c>
      <c r="E1173" s="10" t="s">
        <v>310</v>
      </c>
      <c r="F1173" s="10"/>
      <c r="G1173" s="12" t="s">
        <v>12</v>
      </c>
      <c r="H1173" s="11" t="s">
        <v>13</v>
      </c>
      <c r="I1173" s="11" t="s">
        <v>14</v>
      </c>
      <c r="J1173" s="11" t="s">
        <v>16</v>
      </c>
    </row>
    <row r="1174" customFormat="false" ht="39" hidden="false" customHeight="true" outlineLevel="0" collapsed="false">
      <c r="A1174" s="16" t="s">
        <v>311</v>
      </c>
      <c r="B1174" s="17" t="s">
        <v>498</v>
      </c>
      <c r="C1174" s="16" t="s">
        <v>28</v>
      </c>
      <c r="D1174" s="16" t="s">
        <v>499</v>
      </c>
      <c r="E1174" s="16" t="s">
        <v>483</v>
      </c>
      <c r="F1174" s="16"/>
      <c r="G1174" s="18" t="s">
        <v>85</v>
      </c>
      <c r="H1174" s="28" t="n">
        <v>1</v>
      </c>
      <c r="I1174" s="20" t="n">
        <v>12.78</v>
      </c>
      <c r="J1174" s="20" t="n">
        <v>12.78</v>
      </c>
    </row>
    <row r="1175" customFormat="false" ht="26" hidden="false" customHeight="true" outlineLevel="0" collapsed="false">
      <c r="A1175" s="29" t="s">
        <v>313</v>
      </c>
      <c r="B1175" s="30" t="s">
        <v>484</v>
      </c>
      <c r="C1175" s="29" t="s">
        <v>28</v>
      </c>
      <c r="D1175" s="29" t="s">
        <v>485</v>
      </c>
      <c r="E1175" s="29" t="s">
        <v>316</v>
      </c>
      <c r="F1175" s="29"/>
      <c r="G1175" s="31" t="s">
        <v>338</v>
      </c>
      <c r="H1175" s="32" t="n">
        <v>0.1047</v>
      </c>
      <c r="I1175" s="33" t="n">
        <v>22.64</v>
      </c>
      <c r="J1175" s="33" t="n">
        <v>2.37</v>
      </c>
    </row>
    <row r="1176" customFormat="false" ht="26" hidden="false" customHeight="true" outlineLevel="0" collapsed="false">
      <c r="A1176" s="29" t="s">
        <v>313</v>
      </c>
      <c r="B1176" s="30" t="s">
        <v>486</v>
      </c>
      <c r="C1176" s="29" t="s">
        <v>28</v>
      </c>
      <c r="D1176" s="29" t="s">
        <v>487</v>
      </c>
      <c r="E1176" s="29" t="s">
        <v>316</v>
      </c>
      <c r="F1176" s="29"/>
      <c r="G1176" s="31" t="s">
        <v>338</v>
      </c>
      <c r="H1176" s="32" t="n">
        <v>0.1047</v>
      </c>
      <c r="I1176" s="33" t="n">
        <v>28.12</v>
      </c>
      <c r="J1176" s="33" t="n">
        <v>2.94</v>
      </c>
    </row>
    <row r="1177" customFormat="false" ht="24" hidden="false" customHeight="true" outlineLevel="0" collapsed="false">
      <c r="A1177" s="39" t="s">
        <v>342</v>
      </c>
      <c r="B1177" s="40" t="s">
        <v>754</v>
      </c>
      <c r="C1177" s="39" t="s">
        <v>28</v>
      </c>
      <c r="D1177" s="39" t="s">
        <v>755</v>
      </c>
      <c r="E1177" s="39" t="s">
        <v>356</v>
      </c>
      <c r="F1177" s="39"/>
      <c r="G1177" s="41" t="s">
        <v>85</v>
      </c>
      <c r="H1177" s="42" t="n">
        <v>0.0118</v>
      </c>
      <c r="I1177" s="43" t="n">
        <v>63.09</v>
      </c>
      <c r="J1177" s="43" t="n">
        <v>0.74</v>
      </c>
    </row>
    <row r="1178" customFormat="false" ht="26" hidden="false" customHeight="true" outlineLevel="0" collapsed="false">
      <c r="A1178" s="39" t="s">
        <v>342</v>
      </c>
      <c r="B1178" s="40" t="s">
        <v>919</v>
      </c>
      <c r="C1178" s="39" t="s">
        <v>28</v>
      </c>
      <c r="D1178" s="39" t="s">
        <v>920</v>
      </c>
      <c r="E1178" s="39" t="s">
        <v>356</v>
      </c>
      <c r="F1178" s="39"/>
      <c r="G1178" s="41" t="s">
        <v>85</v>
      </c>
      <c r="H1178" s="42" t="n">
        <v>1</v>
      </c>
      <c r="I1178" s="43" t="n">
        <v>5.71</v>
      </c>
      <c r="J1178" s="43" t="n">
        <v>5.71</v>
      </c>
    </row>
    <row r="1179" customFormat="false" ht="26" hidden="false" customHeight="true" outlineLevel="0" collapsed="false">
      <c r="A1179" s="39" t="s">
        <v>342</v>
      </c>
      <c r="B1179" s="40" t="s">
        <v>756</v>
      </c>
      <c r="C1179" s="39" t="s">
        <v>28</v>
      </c>
      <c r="D1179" s="39" t="s">
        <v>757</v>
      </c>
      <c r="E1179" s="39" t="s">
        <v>356</v>
      </c>
      <c r="F1179" s="39"/>
      <c r="G1179" s="41" t="s">
        <v>85</v>
      </c>
      <c r="H1179" s="42" t="n">
        <v>0.014</v>
      </c>
      <c r="I1179" s="43" t="n">
        <v>71.48</v>
      </c>
      <c r="J1179" s="43" t="n">
        <v>1</v>
      </c>
    </row>
    <row r="1180" customFormat="false" ht="24" hidden="false" customHeight="true" outlineLevel="0" collapsed="false">
      <c r="A1180" s="39" t="s">
        <v>342</v>
      </c>
      <c r="B1180" s="40" t="s">
        <v>758</v>
      </c>
      <c r="C1180" s="39" t="s">
        <v>28</v>
      </c>
      <c r="D1180" s="39" t="s">
        <v>759</v>
      </c>
      <c r="E1180" s="39" t="s">
        <v>356</v>
      </c>
      <c r="F1180" s="39"/>
      <c r="G1180" s="41" t="s">
        <v>85</v>
      </c>
      <c r="H1180" s="42" t="n">
        <v>0.0157</v>
      </c>
      <c r="I1180" s="43" t="n">
        <v>1.72</v>
      </c>
      <c r="J1180" s="43" t="n">
        <v>0.02</v>
      </c>
    </row>
    <row r="1181" customFormat="false" ht="18" hidden="false" customHeight="false" outlineLevel="0" collapsed="false">
      <c r="A1181" s="34"/>
      <c r="B1181" s="34"/>
      <c r="C1181" s="34"/>
      <c r="D1181" s="34"/>
      <c r="E1181" s="35" t="s">
        <v>323</v>
      </c>
      <c r="F1181" s="36" t="n">
        <v>1.76262673239699</v>
      </c>
      <c r="G1181" s="35" t="s">
        <v>324</v>
      </c>
      <c r="H1181" s="36" t="n">
        <v>2.03</v>
      </c>
      <c r="I1181" s="35" t="s">
        <v>325</v>
      </c>
      <c r="J1181" s="36" t="n">
        <v>3.79</v>
      </c>
    </row>
    <row r="1182" customFormat="false" ht="18" hidden="false" customHeight="true" outlineLevel="0" collapsed="false">
      <c r="A1182" s="34"/>
      <c r="B1182" s="34"/>
      <c r="C1182" s="34"/>
      <c r="D1182" s="34"/>
      <c r="E1182" s="35" t="s">
        <v>326</v>
      </c>
      <c r="F1182" s="36" t="n">
        <v>2.75</v>
      </c>
      <c r="G1182" s="34"/>
      <c r="H1182" s="37" t="s">
        <v>327</v>
      </c>
      <c r="I1182" s="37"/>
      <c r="J1182" s="36" t="n">
        <v>15.53</v>
      </c>
    </row>
    <row r="1183" customFormat="false" ht="1" hidden="false" customHeight="true" outlineLevel="0" collapsed="false">
      <c r="A1183" s="38"/>
      <c r="B1183" s="38"/>
      <c r="C1183" s="38"/>
      <c r="D1183" s="38"/>
      <c r="E1183" s="38"/>
      <c r="F1183" s="38"/>
      <c r="G1183" s="38"/>
      <c r="H1183" s="38"/>
      <c r="I1183" s="38"/>
      <c r="J1183" s="38"/>
    </row>
    <row r="1184" customFormat="false" ht="18" hidden="false" customHeight="true" outlineLevel="0" collapsed="false">
      <c r="A1184" s="10"/>
      <c r="B1184" s="11" t="s">
        <v>9</v>
      </c>
      <c r="C1184" s="10" t="s">
        <v>10</v>
      </c>
      <c r="D1184" s="10" t="s">
        <v>11</v>
      </c>
      <c r="E1184" s="10" t="s">
        <v>310</v>
      </c>
      <c r="F1184" s="10"/>
      <c r="G1184" s="12" t="s">
        <v>12</v>
      </c>
      <c r="H1184" s="11" t="s">
        <v>13</v>
      </c>
      <c r="I1184" s="11" t="s">
        <v>14</v>
      </c>
      <c r="J1184" s="11" t="s">
        <v>16</v>
      </c>
    </row>
    <row r="1185" customFormat="false" ht="39" hidden="false" customHeight="true" outlineLevel="0" collapsed="false">
      <c r="A1185" s="16" t="s">
        <v>311</v>
      </c>
      <c r="B1185" s="17" t="s">
        <v>496</v>
      </c>
      <c r="C1185" s="16" t="s">
        <v>28</v>
      </c>
      <c r="D1185" s="16" t="s">
        <v>497</v>
      </c>
      <c r="E1185" s="16" t="s">
        <v>483</v>
      </c>
      <c r="F1185" s="16"/>
      <c r="G1185" s="18" t="s">
        <v>85</v>
      </c>
      <c r="H1185" s="28" t="n">
        <v>1</v>
      </c>
      <c r="I1185" s="20" t="n">
        <v>12.73</v>
      </c>
      <c r="J1185" s="20" t="n">
        <v>12.73</v>
      </c>
    </row>
    <row r="1186" customFormat="false" ht="26" hidden="false" customHeight="true" outlineLevel="0" collapsed="false">
      <c r="A1186" s="29" t="s">
        <v>313</v>
      </c>
      <c r="B1186" s="30" t="s">
        <v>484</v>
      </c>
      <c r="C1186" s="29" t="s">
        <v>28</v>
      </c>
      <c r="D1186" s="29" t="s">
        <v>485</v>
      </c>
      <c r="E1186" s="29" t="s">
        <v>316</v>
      </c>
      <c r="F1186" s="29"/>
      <c r="G1186" s="31" t="s">
        <v>338</v>
      </c>
      <c r="H1186" s="32" t="n">
        <v>0.1047</v>
      </c>
      <c r="I1186" s="33" t="n">
        <v>22.64</v>
      </c>
      <c r="J1186" s="33" t="n">
        <v>2.37</v>
      </c>
    </row>
    <row r="1187" customFormat="false" ht="26" hidden="false" customHeight="true" outlineLevel="0" collapsed="false">
      <c r="A1187" s="29" t="s">
        <v>313</v>
      </c>
      <c r="B1187" s="30" t="s">
        <v>486</v>
      </c>
      <c r="C1187" s="29" t="s">
        <v>28</v>
      </c>
      <c r="D1187" s="29" t="s">
        <v>487</v>
      </c>
      <c r="E1187" s="29" t="s">
        <v>316</v>
      </c>
      <c r="F1187" s="29"/>
      <c r="G1187" s="31" t="s">
        <v>338</v>
      </c>
      <c r="H1187" s="32" t="n">
        <v>0.1047</v>
      </c>
      <c r="I1187" s="33" t="n">
        <v>28.12</v>
      </c>
      <c r="J1187" s="33" t="n">
        <v>2.94</v>
      </c>
    </row>
    <row r="1188" customFormat="false" ht="24" hidden="false" customHeight="true" outlineLevel="0" collapsed="false">
      <c r="A1188" s="39" t="s">
        <v>342</v>
      </c>
      <c r="B1188" s="40" t="s">
        <v>754</v>
      </c>
      <c r="C1188" s="39" t="s">
        <v>28</v>
      </c>
      <c r="D1188" s="39" t="s">
        <v>755</v>
      </c>
      <c r="E1188" s="39" t="s">
        <v>356</v>
      </c>
      <c r="F1188" s="39"/>
      <c r="G1188" s="41" t="s">
        <v>85</v>
      </c>
      <c r="H1188" s="42" t="n">
        <v>0.0118</v>
      </c>
      <c r="I1188" s="43" t="n">
        <v>63.09</v>
      </c>
      <c r="J1188" s="43" t="n">
        <v>0.74</v>
      </c>
    </row>
    <row r="1189" customFormat="false" ht="26" hidden="false" customHeight="true" outlineLevel="0" collapsed="false">
      <c r="A1189" s="39" t="s">
        <v>342</v>
      </c>
      <c r="B1189" s="40" t="s">
        <v>921</v>
      </c>
      <c r="C1189" s="39" t="s">
        <v>28</v>
      </c>
      <c r="D1189" s="39" t="s">
        <v>922</v>
      </c>
      <c r="E1189" s="39" t="s">
        <v>356</v>
      </c>
      <c r="F1189" s="39"/>
      <c r="G1189" s="41" t="s">
        <v>85</v>
      </c>
      <c r="H1189" s="42" t="n">
        <v>1</v>
      </c>
      <c r="I1189" s="43" t="n">
        <v>5.66</v>
      </c>
      <c r="J1189" s="43" t="n">
        <v>5.66</v>
      </c>
    </row>
    <row r="1190" customFormat="false" ht="26" hidden="false" customHeight="true" outlineLevel="0" collapsed="false">
      <c r="A1190" s="39" t="s">
        <v>342</v>
      </c>
      <c r="B1190" s="40" t="s">
        <v>756</v>
      </c>
      <c r="C1190" s="39" t="s">
        <v>28</v>
      </c>
      <c r="D1190" s="39" t="s">
        <v>757</v>
      </c>
      <c r="E1190" s="39" t="s">
        <v>356</v>
      </c>
      <c r="F1190" s="39"/>
      <c r="G1190" s="41" t="s">
        <v>85</v>
      </c>
      <c r="H1190" s="42" t="n">
        <v>0.014</v>
      </c>
      <c r="I1190" s="43" t="n">
        <v>71.48</v>
      </c>
      <c r="J1190" s="43" t="n">
        <v>1</v>
      </c>
    </row>
    <row r="1191" customFormat="false" ht="24" hidden="false" customHeight="true" outlineLevel="0" collapsed="false">
      <c r="A1191" s="39" t="s">
        <v>342</v>
      </c>
      <c r="B1191" s="40" t="s">
        <v>758</v>
      </c>
      <c r="C1191" s="39" t="s">
        <v>28</v>
      </c>
      <c r="D1191" s="39" t="s">
        <v>759</v>
      </c>
      <c r="E1191" s="39" t="s">
        <v>356</v>
      </c>
      <c r="F1191" s="39"/>
      <c r="G1191" s="41" t="s">
        <v>85</v>
      </c>
      <c r="H1191" s="42" t="n">
        <v>0.0157</v>
      </c>
      <c r="I1191" s="43" t="n">
        <v>1.72</v>
      </c>
      <c r="J1191" s="43" t="n">
        <v>0.02</v>
      </c>
    </row>
    <row r="1192" customFormat="false" ht="18" hidden="false" customHeight="false" outlineLevel="0" collapsed="false">
      <c r="A1192" s="34"/>
      <c r="B1192" s="34"/>
      <c r="C1192" s="34"/>
      <c r="D1192" s="34"/>
      <c r="E1192" s="35" t="s">
        <v>323</v>
      </c>
      <c r="F1192" s="36" t="n">
        <v>1.76262673239699</v>
      </c>
      <c r="G1192" s="35" t="s">
        <v>324</v>
      </c>
      <c r="H1192" s="36" t="n">
        <v>2.03</v>
      </c>
      <c r="I1192" s="35" t="s">
        <v>325</v>
      </c>
      <c r="J1192" s="36" t="n">
        <v>3.79</v>
      </c>
    </row>
    <row r="1193" customFormat="false" ht="18" hidden="false" customHeight="true" outlineLevel="0" collapsed="false">
      <c r="A1193" s="34"/>
      <c r="B1193" s="34"/>
      <c r="C1193" s="34"/>
      <c r="D1193" s="34"/>
      <c r="E1193" s="35" t="s">
        <v>326</v>
      </c>
      <c r="F1193" s="36" t="n">
        <v>2.74</v>
      </c>
      <c r="G1193" s="34"/>
      <c r="H1193" s="37" t="s">
        <v>327</v>
      </c>
      <c r="I1193" s="37"/>
      <c r="J1193" s="36" t="n">
        <v>15.47</v>
      </c>
    </row>
    <row r="1194" customFormat="false" ht="1" hidden="false" customHeight="true" outlineLevel="0" collapsed="false">
      <c r="A1194" s="38"/>
      <c r="B1194" s="38"/>
      <c r="C1194" s="38"/>
      <c r="D1194" s="38"/>
      <c r="E1194" s="38"/>
      <c r="F1194" s="38"/>
      <c r="G1194" s="38"/>
      <c r="H1194" s="38"/>
      <c r="I1194" s="38"/>
      <c r="J1194" s="38"/>
    </row>
    <row r="1195" customFormat="false" ht="18" hidden="false" customHeight="true" outlineLevel="0" collapsed="false">
      <c r="A1195" s="10"/>
      <c r="B1195" s="11" t="s">
        <v>9</v>
      </c>
      <c r="C1195" s="10" t="s">
        <v>10</v>
      </c>
      <c r="D1195" s="10" t="s">
        <v>11</v>
      </c>
      <c r="E1195" s="10" t="s">
        <v>310</v>
      </c>
      <c r="F1195" s="10"/>
      <c r="G1195" s="12" t="s">
        <v>12</v>
      </c>
      <c r="H1195" s="11" t="s">
        <v>13</v>
      </c>
      <c r="I1195" s="11" t="s">
        <v>14</v>
      </c>
      <c r="J1195" s="11" t="s">
        <v>16</v>
      </c>
    </row>
    <row r="1196" customFormat="false" ht="26" hidden="false" customHeight="true" outlineLevel="0" collapsed="false">
      <c r="A1196" s="16" t="s">
        <v>311</v>
      </c>
      <c r="B1196" s="17" t="s">
        <v>500</v>
      </c>
      <c r="C1196" s="16" t="s">
        <v>28</v>
      </c>
      <c r="D1196" s="16" t="s">
        <v>501</v>
      </c>
      <c r="E1196" s="16" t="s">
        <v>483</v>
      </c>
      <c r="F1196" s="16"/>
      <c r="G1196" s="18" t="s">
        <v>85</v>
      </c>
      <c r="H1196" s="28" t="n">
        <v>1</v>
      </c>
      <c r="I1196" s="20" t="n">
        <v>9.36</v>
      </c>
      <c r="J1196" s="20" t="n">
        <v>9.36</v>
      </c>
    </row>
    <row r="1197" customFormat="false" ht="26" hidden="false" customHeight="true" outlineLevel="0" collapsed="false">
      <c r="A1197" s="29" t="s">
        <v>313</v>
      </c>
      <c r="B1197" s="30" t="s">
        <v>484</v>
      </c>
      <c r="C1197" s="29" t="s">
        <v>28</v>
      </c>
      <c r="D1197" s="29" t="s">
        <v>485</v>
      </c>
      <c r="E1197" s="29" t="s">
        <v>316</v>
      </c>
      <c r="F1197" s="29"/>
      <c r="G1197" s="31" t="s">
        <v>338</v>
      </c>
      <c r="H1197" s="32" t="n">
        <v>0.0694</v>
      </c>
      <c r="I1197" s="33" t="n">
        <v>22.64</v>
      </c>
      <c r="J1197" s="33" t="n">
        <v>1.57</v>
      </c>
    </row>
    <row r="1198" customFormat="false" ht="26" hidden="false" customHeight="true" outlineLevel="0" collapsed="false">
      <c r="A1198" s="29" t="s">
        <v>313</v>
      </c>
      <c r="B1198" s="30" t="s">
        <v>486</v>
      </c>
      <c r="C1198" s="29" t="s">
        <v>28</v>
      </c>
      <c r="D1198" s="29" t="s">
        <v>487</v>
      </c>
      <c r="E1198" s="29" t="s">
        <v>316</v>
      </c>
      <c r="F1198" s="29"/>
      <c r="G1198" s="31" t="s">
        <v>338</v>
      </c>
      <c r="H1198" s="32" t="n">
        <v>0.0694</v>
      </c>
      <c r="I1198" s="33" t="n">
        <v>28.12</v>
      </c>
      <c r="J1198" s="33" t="n">
        <v>1.95</v>
      </c>
    </row>
    <row r="1199" customFormat="false" ht="24" hidden="false" customHeight="true" outlineLevel="0" collapsed="false">
      <c r="A1199" s="39" t="s">
        <v>342</v>
      </c>
      <c r="B1199" s="40" t="s">
        <v>754</v>
      </c>
      <c r="C1199" s="39" t="s">
        <v>28</v>
      </c>
      <c r="D1199" s="39" t="s">
        <v>755</v>
      </c>
      <c r="E1199" s="39" t="s">
        <v>356</v>
      </c>
      <c r="F1199" s="39"/>
      <c r="G1199" s="41" t="s">
        <v>85</v>
      </c>
      <c r="H1199" s="42" t="n">
        <v>0.0118</v>
      </c>
      <c r="I1199" s="43" t="n">
        <v>63.09</v>
      </c>
      <c r="J1199" s="43" t="n">
        <v>0.74</v>
      </c>
    </row>
    <row r="1200" customFormat="false" ht="24" hidden="false" customHeight="true" outlineLevel="0" collapsed="false">
      <c r="A1200" s="39" t="s">
        <v>342</v>
      </c>
      <c r="B1200" s="40" t="s">
        <v>923</v>
      </c>
      <c r="C1200" s="39" t="s">
        <v>28</v>
      </c>
      <c r="D1200" s="39" t="s">
        <v>924</v>
      </c>
      <c r="E1200" s="39" t="s">
        <v>356</v>
      </c>
      <c r="F1200" s="39"/>
      <c r="G1200" s="41" t="s">
        <v>85</v>
      </c>
      <c r="H1200" s="42" t="n">
        <v>1</v>
      </c>
      <c r="I1200" s="43" t="n">
        <v>4.08</v>
      </c>
      <c r="J1200" s="43" t="n">
        <v>4.08</v>
      </c>
    </row>
    <row r="1201" customFormat="false" ht="26" hidden="false" customHeight="true" outlineLevel="0" collapsed="false">
      <c r="A1201" s="39" t="s">
        <v>342</v>
      </c>
      <c r="B1201" s="40" t="s">
        <v>756</v>
      </c>
      <c r="C1201" s="39" t="s">
        <v>28</v>
      </c>
      <c r="D1201" s="39" t="s">
        <v>757</v>
      </c>
      <c r="E1201" s="39" t="s">
        <v>356</v>
      </c>
      <c r="F1201" s="39"/>
      <c r="G1201" s="41" t="s">
        <v>85</v>
      </c>
      <c r="H1201" s="42" t="n">
        <v>0.014</v>
      </c>
      <c r="I1201" s="43" t="n">
        <v>71.48</v>
      </c>
      <c r="J1201" s="43" t="n">
        <v>1</v>
      </c>
    </row>
    <row r="1202" customFormat="false" ht="24" hidden="false" customHeight="true" outlineLevel="0" collapsed="false">
      <c r="A1202" s="39" t="s">
        <v>342</v>
      </c>
      <c r="B1202" s="40" t="s">
        <v>758</v>
      </c>
      <c r="C1202" s="39" t="s">
        <v>28</v>
      </c>
      <c r="D1202" s="39" t="s">
        <v>759</v>
      </c>
      <c r="E1202" s="39" t="s">
        <v>356</v>
      </c>
      <c r="F1202" s="39"/>
      <c r="G1202" s="41" t="s">
        <v>85</v>
      </c>
      <c r="H1202" s="42" t="n">
        <v>0.0157</v>
      </c>
      <c r="I1202" s="43" t="n">
        <v>1.72</v>
      </c>
      <c r="J1202" s="43" t="n">
        <v>0.02</v>
      </c>
    </row>
    <row r="1203" customFormat="false" ht="18" hidden="false" customHeight="false" outlineLevel="0" collapsed="false">
      <c r="A1203" s="34"/>
      <c r="B1203" s="34"/>
      <c r="C1203" s="34"/>
      <c r="D1203" s="34"/>
      <c r="E1203" s="35" t="s">
        <v>323</v>
      </c>
      <c r="F1203" s="36" t="n">
        <v>1.16268254115896</v>
      </c>
      <c r="G1203" s="35" t="s">
        <v>324</v>
      </c>
      <c r="H1203" s="36" t="n">
        <v>1.34</v>
      </c>
      <c r="I1203" s="35" t="s">
        <v>325</v>
      </c>
      <c r="J1203" s="36" t="n">
        <v>2.5</v>
      </c>
    </row>
    <row r="1204" customFormat="false" ht="18" hidden="false" customHeight="true" outlineLevel="0" collapsed="false">
      <c r="A1204" s="34"/>
      <c r="B1204" s="34"/>
      <c r="C1204" s="34"/>
      <c r="D1204" s="34"/>
      <c r="E1204" s="35" t="s">
        <v>326</v>
      </c>
      <c r="F1204" s="36" t="n">
        <v>2.01</v>
      </c>
      <c r="G1204" s="34"/>
      <c r="H1204" s="37" t="s">
        <v>327</v>
      </c>
      <c r="I1204" s="37"/>
      <c r="J1204" s="36" t="n">
        <v>11.37</v>
      </c>
    </row>
    <row r="1205" customFormat="false" ht="1" hidden="false" customHeight="true" outlineLevel="0" collapsed="false">
      <c r="A1205" s="38"/>
      <c r="B1205" s="38"/>
      <c r="C1205" s="38"/>
      <c r="D1205" s="38"/>
      <c r="E1205" s="38"/>
      <c r="F1205" s="38"/>
      <c r="G1205" s="38"/>
      <c r="H1205" s="38"/>
      <c r="I1205" s="38"/>
      <c r="J1205" s="38"/>
    </row>
    <row r="1206" customFormat="false" ht="18" hidden="false" customHeight="true" outlineLevel="0" collapsed="false">
      <c r="A1206" s="10"/>
      <c r="B1206" s="11" t="s">
        <v>9</v>
      </c>
      <c r="C1206" s="10" t="s">
        <v>10</v>
      </c>
      <c r="D1206" s="10" t="s">
        <v>11</v>
      </c>
      <c r="E1206" s="10" t="s">
        <v>310</v>
      </c>
      <c r="F1206" s="10"/>
      <c r="G1206" s="12" t="s">
        <v>12</v>
      </c>
      <c r="H1206" s="11" t="s">
        <v>13</v>
      </c>
      <c r="I1206" s="11" t="s">
        <v>14</v>
      </c>
      <c r="J1206" s="11" t="s">
        <v>16</v>
      </c>
    </row>
    <row r="1207" customFormat="false" ht="24" hidden="false" customHeight="true" outlineLevel="0" collapsed="false">
      <c r="A1207" s="16" t="s">
        <v>311</v>
      </c>
      <c r="B1207" s="17" t="s">
        <v>849</v>
      </c>
      <c r="C1207" s="16" t="s">
        <v>28</v>
      </c>
      <c r="D1207" s="16" t="s">
        <v>850</v>
      </c>
      <c r="E1207" s="16" t="s">
        <v>316</v>
      </c>
      <c r="F1207" s="16"/>
      <c r="G1207" s="18" t="s">
        <v>338</v>
      </c>
      <c r="H1207" s="28" t="n">
        <v>1</v>
      </c>
      <c r="I1207" s="20" t="n">
        <v>28.27</v>
      </c>
      <c r="J1207" s="20" t="n">
        <v>28.27</v>
      </c>
    </row>
    <row r="1208" customFormat="false" ht="26" hidden="false" customHeight="true" outlineLevel="0" collapsed="false">
      <c r="A1208" s="29" t="s">
        <v>313</v>
      </c>
      <c r="B1208" s="30" t="s">
        <v>871</v>
      </c>
      <c r="C1208" s="29" t="s">
        <v>28</v>
      </c>
      <c r="D1208" s="29" t="s">
        <v>872</v>
      </c>
      <c r="E1208" s="29" t="s">
        <v>316</v>
      </c>
      <c r="F1208" s="29"/>
      <c r="G1208" s="31" t="s">
        <v>338</v>
      </c>
      <c r="H1208" s="32" t="n">
        <v>1</v>
      </c>
      <c r="I1208" s="33" t="n">
        <v>0.33</v>
      </c>
      <c r="J1208" s="33" t="n">
        <v>0.33</v>
      </c>
    </row>
    <row r="1209" customFormat="false" ht="24" hidden="false" customHeight="true" outlineLevel="0" collapsed="false">
      <c r="A1209" s="39" t="s">
        <v>342</v>
      </c>
      <c r="B1209" s="40" t="s">
        <v>873</v>
      </c>
      <c r="C1209" s="39" t="s">
        <v>28</v>
      </c>
      <c r="D1209" s="39" t="s">
        <v>874</v>
      </c>
      <c r="E1209" s="39" t="s">
        <v>345</v>
      </c>
      <c r="F1209" s="39"/>
      <c r="G1209" s="41" t="s">
        <v>338</v>
      </c>
      <c r="H1209" s="42" t="n">
        <v>1</v>
      </c>
      <c r="I1209" s="43" t="n">
        <v>20.01</v>
      </c>
      <c r="J1209" s="43" t="n">
        <v>20.01</v>
      </c>
    </row>
    <row r="1210" customFormat="false" ht="26" hidden="false" customHeight="true" outlineLevel="0" collapsed="false">
      <c r="A1210" s="39" t="s">
        <v>342</v>
      </c>
      <c r="B1210" s="40" t="s">
        <v>768</v>
      </c>
      <c r="C1210" s="39" t="s">
        <v>28</v>
      </c>
      <c r="D1210" s="39" t="s">
        <v>769</v>
      </c>
      <c r="E1210" s="39" t="s">
        <v>770</v>
      </c>
      <c r="F1210" s="39"/>
      <c r="G1210" s="41" t="s">
        <v>338</v>
      </c>
      <c r="H1210" s="42" t="n">
        <v>1</v>
      </c>
      <c r="I1210" s="43" t="n">
        <v>3.39</v>
      </c>
      <c r="J1210" s="43" t="n">
        <v>3.39</v>
      </c>
    </row>
    <row r="1211" customFormat="false" ht="26" hidden="false" customHeight="true" outlineLevel="0" collapsed="false">
      <c r="A1211" s="39" t="s">
        <v>342</v>
      </c>
      <c r="B1211" s="40" t="s">
        <v>771</v>
      </c>
      <c r="C1211" s="39" t="s">
        <v>28</v>
      </c>
      <c r="D1211" s="39" t="s">
        <v>772</v>
      </c>
      <c r="E1211" s="39" t="s">
        <v>723</v>
      </c>
      <c r="F1211" s="39"/>
      <c r="G1211" s="41" t="s">
        <v>338</v>
      </c>
      <c r="H1211" s="42" t="n">
        <v>1</v>
      </c>
      <c r="I1211" s="43" t="n">
        <v>1.1</v>
      </c>
      <c r="J1211" s="43" t="n">
        <v>1.1</v>
      </c>
    </row>
    <row r="1212" customFormat="false" ht="26" hidden="false" customHeight="true" outlineLevel="0" collapsed="false">
      <c r="A1212" s="39" t="s">
        <v>342</v>
      </c>
      <c r="B1212" s="40" t="s">
        <v>773</v>
      </c>
      <c r="C1212" s="39" t="s">
        <v>28</v>
      </c>
      <c r="D1212" s="39" t="s">
        <v>774</v>
      </c>
      <c r="E1212" s="39" t="s">
        <v>770</v>
      </c>
      <c r="F1212" s="39"/>
      <c r="G1212" s="41" t="s">
        <v>338</v>
      </c>
      <c r="H1212" s="42" t="n">
        <v>1</v>
      </c>
      <c r="I1212" s="43" t="n">
        <v>1.34</v>
      </c>
      <c r="J1212" s="43" t="n">
        <v>1.34</v>
      </c>
    </row>
    <row r="1213" customFormat="false" ht="26" hidden="false" customHeight="true" outlineLevel="0" collapsed="false">
      <c r="A1213" s="39" t="s">
        <v>342</v>
      </c>
      <c r="B1213" s="40" t="s">
        <v>775</v>
      </c>
      <c r="C1213" s="39" t="s">
        <v>28</v>
      </c>
      <c r="D1213" s="39" t="s">
        <v>776</v>
      </c>
      <c r="E1213" s="39" t="s">
        <v>777</v>
      </c>
      <c r="F1213" s="39"/>
      <c r="G1213" s="41" t="s">
        <v>338</v>
      </c>
      <c r="H1213" s="42" t="n">
        <v>1</v>
      </c>
      <c r="I1213" s="43" t="n">
        <v>0.04</v>
      </c>
      <c r="J1213" s="43" t="n">
        <v>0.04</v>
      </c>
    </row>
    <row r="1214" customFormat="false" ht="26" hidden="false" customHeight="true" outlineLevel="0" collapsed="false">
      <c r="A1214" s="39" t="s">
        <v>342</v>
      </c>
      <c r="B1214" s="40" t="s">
        <v>818</v>
      </c>
      <c r="C1214" s="39" t="s">
        <v>28</v>
      </c>
      <c r="D1214" s="39" t="s">
        <v>819</v>
      </c>
      <c r="E1214" s="39" t="s">
        <v>371</v>
      </c>
      <c r="F1214" s="39"/>
      <c r="G1214" s="41" t="s">
        <v>338</v>
      </c>
      <c r="H1214" s="42" t="n">
        <v>1</v>
      </c>
      <c r="I1214" s="43" t="n">
        <v>0.82</v>
      </c>
      <c r="J1214" s="43" t="n">
        <v>0.82</v>
      </c>
    </row>
    <row r="1215" customFormat="false" ht="26" hidden="false" customHeight="true" outlineLevel="0" collapsed="false">
      <c r="A1215" s="39" t="s">
        <v>342</v>
      </c>
      <c r="B1215" s="40" t="s">
        <v>820</v>
      </c>
      <c r="C1215" s="39" t="s">
        <v>28</v>
      </c>
      <c r="D1215" s="39" t="s">
        <v>821</v>
      </c>
      <c r="E1215" s="39" t="s">
        <v>371</v>
      </c>
      <c r="F1215" s="39"/>
      <c r="G1215" s="41" t="s">
        <v>338</v>
      </c>
      <c r="H1215" s="42" t="n">
        <v>1</v>
      </c>
      <c r="I1215" s="43" t="n">
        <v>1.24</v>
      </c>
      <c r="J1215" s="43" t="n">
        <v>1.24</v>
      </c>
    </row>
    <row r="1216" customFormat="false" ht="18" hidden="false" customHeight="false" outlineLevel="0" collapsed="false">
      <c r="A1216" s="34"/>
      <c r="B1216" s="34"/>
      <c r="C1216" s="34"/>
      <c r="D1216" s="34"/>
      <c r="E1216" s="35" t="s">
        <v>323</v>
      </c>
      <c r="F1216" s="36" t="n">
        <v>9.4595852</v>
      </c>
      <c r="G1216" s="35" t="s">
        <v>324</v>
      </c>
      <c r="H1216" s="36" t="n">
        <v>10.88</v>
      </c>
      <c r="I1216" s="35" t="s">
        <v>325</v>
      </c>
      <c r="J1216" s="36" t="n">
        <v>20.34</v>
      </c>
    </row>
    <row r="1217" customFormat="false" ht="18" hidden="false" customHeight="true" outlineLevel="0" collapsed="false">
      <c r="A1217" s="34"/>
      <c r="B1217" s="34"/>
      <c r="C1217" s="34"/>
      <c r="D1217" s="34"/>
      <c r="E1217" s="35" t="s">
        <v>326</v>
      </c>
      <c r="F1217" s="36" t="n">
        <v>6.1</v>
      </c>
      <c r="G1217" s="34"/>
      <c r="H1217" s="37" t="s">
        <v>327</v>
      </c>
      <c r="I1217" s="37"/>
      <c r="J1217" s="36" t="n">
        <v>34.37</v>
      </c>
    </row>
    <row r="1218" customFormat="false" ht="1" hidden="false" customHeight="true" outlineLevel="0" collapsed="false">
      <c r="A1218" s="38"/>
      <c r="B1218" s="38"/>
      <c r="C1218" s="38"/>
      <c r="D1218" s="38"/>
      <c r="E1218" s="38"/>
      <c r="F1218" s="38"/>
      <c r="G1218" s="38"/>
      <c r="H1218" s="38"/>
      <c r="I1218" s="38"/>
      <c r="J1218" s="38"/>
    </row>
    <row r="1219" customFormat="false" ht="18" hidden="false" customHeight="true" outlineLevel="0" collapsed="false">
      <c r="A1219" s="10"/>
      <c r="B1219" s="11" t="s">
        <v>9</v>
      </c>
      <c r="C1219" s="10" t="s">
        <v>10</v>
      </c>
      <c r="D1219" s="10" t="s">
        <v>11</v>
      </c>
      <c r="E1219" s="10" t="s">
        <v>310</v>
      </c>
      <c r="F1219" s="10"/>
      <c r="G1219" s="12" t="s">
        <v>12</v>
      </c>
      <c r="H1219" s="11" t="s">
        <v>13</v>
      </c>
      <c r="I1219" s="11" t="s">
        <v>14</v>
      </c>
      <c r="J1219" s="11" t="s">
        <v>16</v>
      </c>
    </row>
    <row r="1220" customFormat="false" ht="39" hidden="false" customHeight="true" outlineLevel="0" collapsed="false">
      <c r="A1220" s="16" t="s">
        <v>311</v>
      </c>
      <c r="B1220" s="17" t="s">
        <v>329</v>
      </c>
      <c r="C1220" s="16" t="s">
        <v>28</v>
      </c>
      <c r="D1220" s="16" t="s">
        <v>330</v>
      </c>
      <c r="E1220" s="16" t="s">
        <v>331</v>
      </c>
      <c r="F1220" s="16"/>
      <c r="G1220" s="18" t="s">
        <v>332</v>
      </c>
      <c r="H1220" s="28" t="n">
        <v>1</v>
      </c>
      <c r="I1220" s="20" t="n">
        <v>27.61</v>
      </c>
      <c r="J1220" s="20" t="n">
        <v>27.61</v>
      </c>
    </row>
    <row r="1221" customFormat="false" ht="39" hidden="false" customHeight="true" outlineLevel="0" collapsed="false">
      <c r="A1221" s="29" t="s">
        <v>313</v>
      </c>
      <c r="B1221" s="30" t="s">
        <v>925</v>
      </c>
      <c r="C1221" s="29" t="s">
        <v>28</v>
      </c>
      <c r="D1221" s="29" t="s">
        <v>926</v>
      </c>
      <c r="E1221" s="29" t="s">
        <v>331</v>
      </c>
      <c r="F1221" s="29"/>
      <c r="G1221" s="31" t="s">
        <v>338</v>
      </c>
      <c r="H1221" s="32" t="n">
        <v>1</v>
      </c>
      <c r="I1221" s="33" t="n">
        <v>0.99</v>
      </c>
      <c r="J1221" s="33" t="n">
        <v>0.99</v>
      </c>
    </row>
    <row r="1222" customFormat="false" ht="39" hidden="false" customHeight="true" outlineLevel="0" collapsed="false">
      <c r="A1222" s="29" t="s">
        <v>313</v>
      </c>
      <c r="B1222" s="30" t="s">
        <v>927</v>
      </c>
      <c r="C1222" s="29" t="s">
        <v>28</v>
      </c>
      <c r="D1222" s="29" t="s">
        <v>928</v>
      </c>
      <c r="E1222" s="29" t="s">
        <v>331</v>
      </c>
      <c r="F1222" s="29"/>
      <c r="G1222" s="31" t="s">
        <v>338</v>
      </c>
      <c r="H1222" s="32" t="n">
        <v>1</v>
      </c>
      <c r="I1222" s="33" t="n">
        <v>0.22</v>
      </c>
      <c r="J1222" s="33" t="n">
        <v>0.22</v>
      </c>
    </row>
    <row r="1223" customFormat="false" ht="26" hidden="false" customHeight="true" outlineLevel="0" collapsed="false">
      <c r="A1223" s="29" t="s">
        <v>313</v>
      </c>
      <c r="B1223" s="30" t="s">
        <v>929</v>
      </c>
      <c r="C1223" s="29" t="s">
        <v>28</v>
      </c>
      <c r="D1223" s="29" t="s">
        <v>930</v>
      </c>
      <c r="E1223" s="29" t="s">
        <v>316</v>
      </c>
      <c r="F1223" s="29"/>
      <c r="G1223" s="31" t="s">
        <v>338</v>
      </c>
      <c r="H1223" s="32" t="n">
        <v>1</v>
      </c>
      <c r="I1223" s="33" t="n">
        <v>26.4</v>
      </c>
      <c r="J1223" s="33" t="n">
        <v>26.4</v>
      </c>
    </row>
    <row r="1224" customFormat="false" ht="18" hidden="false" customHeight="false" outlineLevel="0" collapsed="false">
      <c r="A1224" s="34"/>
      <c r="B1224" s="34"/>
      <c r="C1224" s="34"/>
      <c r="D1224" s="34"/>
      <c r="E1224" s="35" t="s">
        <v>323</v>
      </c>
      <c r="F1224" s="36" t="n">
        <v>9.1433355</v>
      </c>
      <c r="G1224" s="35" t="s">
        <v>324</v>
      </c>
      <c r="H1224" s="36" t="n">
        <v>10.52</v>
      </c>
      <c r="I1224" s="35" t="s">
        <v>325</v>
      </c>
      <c r="J1224" s="36" t="n">
        <v>19.66</v>
      </c>
    </row>
    <row r="1225" customFormat="false" ht="18" hidden="false" customHeight="true" outlineLevel="0" collapsed="false">
      <c r="A1225" s="34"/>
      <c r="B1225" s="34"/>
      <c r="C1225" s="34"/>
      <c r="D1225" s="34"/>
      <c r="E1225" s="35" t="s">
        <v>326</v>
      </c>
      <c r="F1225" s="36" t="n">
        <v>5.95</v>
      </c>
      <c r="G1225" s="34"/>
      <c r="H1225" s="37" t="s">
        <v>327</v>
      </c>
      <c r="I1225" s="37"/>
      <c r="J1225" s="36" t="n">
        <v>33.56</v>
      </c>
    </row>
    <row r="1226" customFormat="false" ht="1" hidden="false" customHeight="true" outlineLevel="0" collapsed="false">
      <c r="A1226" s="38"/>
      <c r="B1226" s="38"/>
      <c r="C1226" s="38"/>
      <c r="D1226" s="38"/>
      <c r="E1226" s="38"/>
      <c r="F1226" s="38"/>
      <c r="G1226" s="38"/>
      <c r="H1226" s="38"/>
      <c r="I1226" s="38"/>
      <c r="J1226" s="38"/>
    </row>
    <row r="1227" customFormat="false" ht="18" hidden="false" customHeight="true" outlineLevel="0" collapsed="false">
      <c r="A1227" s="10"/>
      <c r="B1227" s="11" t="s">
        <v>9</v>
      </c>
      <c r="C1227" s="10" t="s">
        <v>10</v>
      </c>
      <c r="D1227" s="10" t="s">
        <v>11</v>
      </c>
      <c r="E1227" s="10" t="s">
        <v>310</v>
      </c>
      <c r="F1227" s="10"/>
      <c r="G1227" s="12" t="s">
        <v>12</v>
      </c>
      <c r="H1227" s="11" t="s">
        <v>13</v>
      </c>
      <c r="I1227" s="11" t="s">
        <v>14</v>
      </c>
      <c r="J1227" s="11" t="s">
        <v>16</v>
      </c>
    </row>
    <row r="1228" customFormat="false" ht="39" hidden="false" customHeight="true" outlineLevel="0" collapsed="false">
      <c r="A1228" s="16" t="s">
        <v>311</v>
      </c>
      <c r="B1228" s="17" t="s">
        <v>333</v>
      </c>
      <c r="C1228" s="16" t="s">
        <v>28</v>
      </c>
      <c r="D1228" s="16" t="s">
        <v>334</v>
      </c>
      <c r="E1228" s="16" t="s">
        <v>331</v>
      </c>
      <c r="F1228" s="16"/>
      <c r="G1228" s="18" t="s">
        <v>335</v>
      </c>
      <c r="H1228" s="28" t="n">
        <v>1</v>
      </c>
      <c r="I1228" s="20" t="n">
        <v>30.43</v>
      </c>
      <c r="J1228" s="20" t="n">
        <v>30.43</v>
      </c>
    </row>
    <row r="1229" customFormat="false" ht="39" hidden="false" customHeight="true" outlineLevel="0" collapsed="false">
      <c r="A1229" s="29" t="s">
        <v>313</v>
      </c>
      <c r="B1229" s="30" t="s">
        <v>925</v>
      </c>
      <c r="C1229" s="29" t="s">
        <v>28</v>
      </c>
      <c r="D1229" s="29" t="s">
        <v>926</v>
      </c>
      <c r="E1229" s="29" t="s">
        <v>331</v>
      </c>
      <c r="F1229" s="29"/>
      <c r="G1229" s="31" t="s">
        <v>338</v>
      </c>
      <c r="H1229" s="32" t="n">
        <v>1</v>
      </c>
      <c r="I1229" s="33" t="n">
        <v>0.99</v>
      </c>
      <c r="J1229" s="33" t="n">
        <v>0.99</v>
      </c>
    </row>
    <row r="1230" customFormat="false" ht="39" hidden="false" customHeight="true" outlineLevel="0" collapsed="false">
      <c r="A1230" s="29" t="s">
        <v>313</v>
      </c>
      <c r="B1230" s="30" t="s">
        <v>927</v>
      </c>
      <c r="C1230" s="29" t="s">
        <v>28</v>
      </c>
      <c r="D1230" s="29" t="s">
        <v>928</v>
      </c>
      <c r="E1230" s="29" t="s">
        <v>331</v>
      </c>
      <c r="F1230" s="29"/>
      <c r="G1230" s="31" t="s">
        <v>338</v>
      </c>
      <c r="H1230" s="32" t="n">
        <v>1</v>
      </c>
      <c r="I1230" s="33" t="n">
        <v>0.22</v>
      </c>
      <c r="J1230" s="33" t="n">
        <v>0.22</v>
      </c>
    </row>
    <row r="1231" customFormat="false" ht="39" hidden="false" customHeight="true" outlineLevel="0" collapsed="false">
      <c r="A1231" s="29" t="s">
        <v>313</v>
      </c>
      <c r="B1231" s="30" t="s">
        <v>931</v>
      </c>
      <c r="C1231" s="29" t="s">
        <v>28</v>
      </c>
      <c r="D1231" s="29" t="s">
        <v>932</v>
      </c>
      <c r="E1231" s="29" t="s">
        <v>331</v>
      </c>
      <c r="F1231" s="29"/>
      <c r="G1231" s="31" t="s">
        <v>338</v>
      </c>
      <c r="H1231" s="32" t="n">
        <v>1</v>
      </c>
      <c r="I1231" s="33" t="n">
        <v>1.24</v>
      </c>
      <c r="J1231" s="33" t="n">
        <v>1.24</v>
      </c>
    </row>
    <row r="1232" customFormat="false" ht="39" hidden="false" customHeight="true" outlineLevel="0" collapsed="false">
      <c r="A1232" s="29" t="s">
        <v>313</v>
      </c>
      <c r="B1232" s="30" t="s">
        <v>933</v>
      </c>
      <c r="C1232" s="29" t="s">
        <v>28</v>
      </c>
      <c r="D1232" s="29" t="s">
        <v>934</v>
      </c>
      <c r="E1232" s="29" t="s">
        <v>331</v>
      </c>
      <c r="F1232" s="29"/>
      <c r="G1232" s="31" t="s">
        <v>338</v>
      </c>
      <c r="H1232" s="32" t="n">
        <v>1</v>
      </c>
      <c r="I1232" s="33" t="n">
        <v>1.58</v>
      </c>
      <c r="J1232" s="33" t="n">
        <v>1.58</v>
      </c>
    </row>
    <row r="1233" customFormat="false" ht="26" hidden="false" customHeight="true" outlineLevel="0" collapsed="false">
      <c r="A1233" s="29" t="s">
        <v>313</v>
      </c>
      <c r="B1233" s="30" t="s">
        <v>929</v>
      </c>
      <c r="C1233" s="29" t="s">
        <v>28</v>
      </c>
      <c r="D1233" s="29" t="s">
        <v>930</v>
      </c>
      <c r="E1233" s="29" t="s">
        <v>316</v>
      </c>
      <c r="F1233" s="29"/>
      <c r="G1233" s="31" t="s">
        <v>338</v>
      </c>
      <c r="H1233" s="32" t="n">
        <v>1</v>
      </c>
      <c r="I1233" s="33" t="n">
        <v>26.4</v>
      </c>
      <c r="J1233" s="33" t="n">
        <v>26.4</v>
      </c>
    </row>
    <row r="1234" customFormat="false" ht="18" hidden="false" customHeight="false" outlineLevel="0" collapsed="false">
      <c r="A1234" s="34"/>
      <c r="B1234" s="34"/>
      <c r="C1234" s="34"/>
      <c r="D1234" s="34"/>
      <c r="E1234" s="35" t="s">
        <v>323</v>
      </c>
      <c r="F1234" s="36" t="n">
        <v>9.1433355</v>
      </c>
      <c r="G1234" s="35" t="s">
        <v>324</v>
      </c>
      <c r="H1234" s="36" t="n">
        <v>10.52</v>
      </c>
      <c r="I1234" s="35" t="s">
        <v>325</v>
      </c>
      <c r="J1234" s="36" t="n">
        <v>19.66</v>
      </c>
    </row>
    <row r="1235" customFormat="false" ht="18" hidden="false" customHeight="true" outlineLevel="0" collapsed="false">
      <c r="A1235" s="34"/>
      <c r="B1235" s="34"/>
      <c r="C1235" s="34"/>
      <c r="D1235" s="34"/>
      <c r="E1235" s="35" t="s">
        <v>326</v>
      </c>
      <c r="F1235" s="36" t="n">
        <v>6.56</v>
      </c>
      <c r="G1235" s="34"/>
      <c r="H1235" s="37" t="s">
        <v>327</v>
      </c>
      <c r="I1235" s="37"/>
      <c r="J1235" s="36" t="n">
        <v>36.99</v>
      </c>
    </row>
    <row r="1236" customFormat="false" ht="1" hidden="false" customHeight="true" outlineLevel="0" collapsed="false">
      <c r="A1236" s="38"/>
      <c r="B1236" s="38"/>
      <c r="C1236" s="38"/>
      <c r="D1236" s="38"/>
      <c r="E1236" s="38"/>
      <c r="F1236" s="38"/>
      <c r="G1236" s="38"/>
      <c r="H1236" s="38"/>
      <c r="I1236" s="38"/>
      <c r="J1236" s="38"/>
    </row>
    <row r="1237" customFormat="false" ht="18" hidden="false" customHeight="true" outlineLevel="0" collapsed="false">
      <c r="A1237" s="10"/>
      <c r="B1237" s="11" t="s">
        <v>9</v>
      </c>
      <c r="C1237" s="10" t="s">
        <v>10</v>
      </c>
      <c r="D1237" s="10" t="s">
        <v>11</v>
      </c>
      <c r="E1237" s="10" t="s">
        <v>310</v>
      </c>
      <c r="F1237" s="10"/>
      <c r="G1237" s="12" t="s">
        <v>12</v>
      </c>
      <c r="H1237" s="11" t="s">
        <v>13</v>
      </c>
      <c r="I1237" s="11" t="s">
        <v>14</v>
      </c>
      <c r="J1237" s="11" t="s">
        <v>16</v>
      </c>
    </row>
    <row r="1238" customFormat="false" ht="39" hidden="false" customHeight="true" outlineLevel="0" collapsed="false">
      <c r="A1238" s="16" t="s">
        <v>311</v>
      </c>
      <c r="B1238" s="17" t="s">
        <v>925</v>
      </c>
      <c r="C1238" s="16" t="s">
        <v>28</v>
      </c>
      <c r="D1238" s="16" t="s">
        <v>926</v>
      </c>
      <c r="E1238" s="16" t="s">
        <v>331</v>
      </c>
      <c r="F1238" s="16"/>
      <c r="G1238" s="18" t="s">
        <v>338</v>
      </c>
      <c r="H1238" s="28" t="n">
        <v>1</v>
      </c>
      <c r="I1238" s="20" t="n">
        <v>0.99</v>
      </c>
      <c r="J1238" s="20" t="n">
        <v>0.99</v>
      </c>
    </row>
    <row r="1239" customFormat="false" ht="39" hidden="false" customHeight="true" outlineLevel="0" collapsed="false">
      <c r="A1239" s="39" t="s">
        <v>342</v>
      </c>
      <c r="B1239" s="40" t="s">
        <v>935</v>
      </c>
      <c r="C1239" s="39" t="s">
        <v>28</v>
      </c>
      <c r="D1239" s="39" t="s">
        <v>936</v>
      </c>
      <c r="E1239" s="39" t="s">
        <v>371</v>
      </c>
      <c r="F1239" s="39"/>
      <c r="G1239" s="41" t="s">
        <v>85</v>
      </c>
      <c r="H1239" s="42" t="n">
        <v>6.4E-005</v>
      </c>
      <c r="I1239" s="43" t="n">
        <v>15500</v>
      </c>
      <c r="J1239" s="43" t="n">
        <v>0.99</v>
      </c>
    </row>
    <row r="1240" customFormat="false" ht="18" hidden="false" customHeight="false" outlineLevel="0" collapsed="false">
      <c r="A1240" s="34"/>
      <c r="B1240" s="34"/>
      <c r="C1240" s="34"/>
      <c r="D1240" s="34"/>
      <c r="E1240" s="35" t="s">
        <v>323</v>
      </c>
      <c r="F1240" s="36" t="n">
        <v>0</v>
      </c>
      <c r="G1240" s="35" t="s">
        <v>324</v>
      </c>
      <c r="H1240" s="36" t="n">
        <v>0</v>
      </c>
      <c r="I1240" s="35" t="s">
        <v>325</v>
      </c>
      <c r="J1240" s="36" t="n">
        <v>0</v>
      </c>
    </row>
    <row r="1241" customFormat="false" ht="18" hidden="false" customHeight="true" outlineLevel="0" collapsed="false">
      <c r="A1241" s="34"/>
      <c r="B1241" s="34"/>
      <c r="C1241" s="34"/>
      <c r="D1241" s="34"/>
      <c r="E1241" s="35" t="s">
        <v>326</v>
      </c>
      <c r="F1241" s="36" t="n">
        <v>0.21</v>
      </c>
      <c r="G1241" s="34"/>
      <c r="H1241" s="37" t="s">
        <v>327</v>
      </c>
      <c r="I1241" s="37"/>
      <c r="J1241" s="36" t="n">
        <v>1.2</v>
      </c>
    </row>
    <row r="1242" customFormat="false" ht="1" hidden="false" customHeight="true" outlineLevel="0" collapsed="false">
      <c r="A1242" s="38"/>
      <c r="B1242" s="38"/>
      <c r="C1242" s="38"/>
      <c r="D1242" s="38"/>
      <c r="E1242" s="38"/>
      <c r="F1242" s="38"/>
      <c r="G1242" s="38"/>
      <c r="H1242" s="38"/>
      <c r="I1242" s="38"/>
      <c r="J1242" s="38"/>
    </row>
    <row r="1243" customFormat="false" ht="18" hidden="false" customHeight="true" outlineLevel="0" collapsed="false">
      <c r="A1243" s="10"/>
      <c r="B1243" s="11" t="s">
        <v>9</v>
      </c>
      <c r="C1243" s="10" t="s">
        <v>10</v>
      </c>
      <c r="D1243" s="10" t="s">
        <v>11</v>
      </c>
      <c r="E1243" s="10" t="s">
        <v>310</v>
      </c>
      <c r="F1243" s="10"/>
      <c r="G1243" s="12" t="s">
        <v>12</v>
      </c>
      <c r="H1243" s="11" t="s">
        <v>13</v>
      </c>
      <c r="I1243" s="11" t="s">
        <v>14</v>
      </c>
      <c r="J1243" s="11" t="s">
        <v>16</v>
      </c>
    </row>
    <row r="1244" customFormat="false" ht="39" hidden="false" customHeight="true" outlineLevel="0" collapsed="false">
      <c r="A1244" s="16" t="s">
        <v>311</v>
      </c>
      <c r="B1244" s="17" t="s">
        <v>927</v>
      </c>
      <c r="C1244" s="16" t="s">
        <v>28</v>
      </c>
      <c r="D1244" s="16" t="s">
        <v>928</v>
      </c>
      <c r="E1244" s="16" t="s">
        <v>331</v>
      </c>
      <c r="F1244" s="16"/>
      <c r="G1244" s="18" t="s">
        <v>338</v>
      </c>
      <c r="H1244" s="28" t="n">
        <v>1</v>
      </c>
      <c r="I1244" s="20" t="n">
        <v>0.22</v>
      </c>
      <c r="J1244" s="20" t="n">
        <v>0.22</v>
      </c>
    </row>
    <row r="1245" customFormat="false" ht="39" hidden="false" customHeight="true" outlineLevel="0" collapsed="false">
      <c r="A1245" s="39" t="s">
        <v>342</v>
      </c>
      <c r="B1245" s="40" t="s">
        <v>935</v>
      </c>
      <c r="C1245" s="39" t="s">
        <v>28</v>
      </c>
      <c r="D1245" s="39" t="s">
        <v>936</v>
      </c>
      <c r="E1245" s="39" t="s">
        <v>371</v>
      </c>
      <c r="F1245" s="39"/>
      <c r="G1245" s="41" t="s">
        <v>85</v>
      </c>
      <c r="H1245" s="42" t="n">
        <v>1.48E-005</v>
      </c>
      <c r="I1245" s="43" t="n">
        <v>15500</v>
      </c>
      <c r="J1245" s="43" t="n">
        <v>0.22</v>
      </c>
    </row>
    <row r="1246" customFormat="false" ht="18" hidden="false" customHeight="false" outlineLevel="0" collapsed="false">
      <c r="A1246" s="34"/>
      <c r="B1246" s="34"/>
      <c r="C1246" s="34"/>
      <c r="D1246" s="34"/>
      <c r="E1246" s="35" t="s">
        <v>323</v>
      </c>
      <c r="F1246" s="36" t="n">
        <v>0</v>
      </c>
      <c r="G1246" s="35" t="s">
        <v>324</v>
      </c>
      <c r="H1246" s="36" t="n">
        <v>0</v>
      </c>
      <c r="I1246" s="35" t="s">
        <v>325</v>
      </c>
      <c r="J1246" s="36" t="n">
        <v>0</v>
      </c>
    </row>
    <row r="1247" customFormat="false" ht="18" hidden="false" customHeight="true" outlineLevel="0" collapsed="false">
      <c r="A1247" s="34"/>
      <c r="B1247" s="34"/>
      <c r="C1247" s="34"/>
      <c r="D1247" s="34"/>
      <c r="E1247" s="35" t="s">
        <v>326</v>
      </c>
      <c r="F1247" s="36" t="n">
        <v>0.04</v>
      </c>
      <c r="G1247" s="34"/>
      <c r="H1247" s="37" t="s">
        <v>327</v>
      </c>
      <c r="I1247" s="37"/>
      <c r="J1247" s="36" t="n">
        <v>0.26</v>
      </c>
    </row>
    <row r="1248" customFormat="false" ht="1" hidden="false" customHeight="true" outlineLevel="0" collapsed="false">
      <c r="A1248" s="38"/>
      <c r="B1248" s="38"/>
      <c r="C1248" s="38"/>
      <c r="D1248" s="38"/>
      <c r="E1248" s="38"/>
      <c r="F1248" s="38"/>
      <c r="G1248" s="38"/>
      <c r="H1248" s="38"/>
      <c r="I1248" s="38"/>
      <c r="J1248" s="38"/>
    </row>
    <row r="1249" customFormat="false" ht="18" hidden="false" customHeight="true" outlineLevel="0" collapsed="false">
      <c r="A1249" s="10"/>
      <c r="B1249" s="11" t="s">
        <v>9</v>
      </c>
      <c r="C1249" s="10" t="s">
        <v>10</v>
      </c>
      <c r="D1249" s="10" t="s">
        <v>11</v>
      </c>
      <c r="E1249" s="10" t="s">
        <v>310</v>
      </c>
      <c r="F1249" s="10"/>
      <c r="G1249" s="12" t="s">
        <v>12</v>
      </c>
      <c r="H1249" s="11" t="s">
        <v>13</v>
      </c>
      <c r="I1249" s="11" t="s">
        <v>14</v>
      </c>
      <c r="J1249" s="11" t="s">
        <v>16</v>
      </c>
    </row>
    <row r="1250" customFormat="false" ht="39" hidden="false" customHeight="true" outlineLevel="0" collapsed="false">
      <c r="A1250" s="16" t="s">
        <v>311</v>
      </c>
      <c r="B1250" s="17" t="s">
        <v>931</v>
      </c>
      <c r="C1250" s="16" t="s">
        <v>28</v>
      </c>
      <c r="D1250" s="16" t="s">
        <v>932</v>
      </c>
      <c r="E1250" s="16" t="s">
        <v>331</v>
      </c>
      <c r="F1250" s="16"/>
      <c r="G1250" s="18" t="s">
        <v>338</v>
      </c>
      <c r="H1250" s="28" t="n">
        <v>1</v>
      </c>
      <c r="I1250" s="20" t="n">
        <v>1.24</v>
      </c>
      <c r="J1250" s="20" t="n">
        <v>1.24</v>
      </c>
    </row>
    <row r="1251" customFormat="false" ht="39" hidden="false" customHeight="true" outlineLevel="0" collapsed="false">
      <c r="A1251" s="39" t="s">
        <v>342</v>
      </c>
      <c r="B1251" s="40" t="s">
        <v>935</v>
      </c>
      <c r="C1251" s="39" t="s">
        <v>28</v>
      </c>
      <c r="D1251" s="39" t="s">
        <v>936</v>
      </c>
      <c r="E1251" s="39" t="s">
        <v>371</v>
      </c>
      <c r="F1251" s="39"/>
      <c r="G1251" s="41" t="s">
        <v>85</v>
      </c>
      <c r="H1251" s="42" t="n">
        <v>8E-005</v>
      </c>
      <c r="I1251" s="43" t="n">
        <v>15500</v>
      </c>
      <c r="J1251" s="43" t="n">
        <v>1.24</v>
      </c>
    </row>
    <row r="1252" customFormat="false" ht="18" hidden="false" customHeight="false" outlineLevel="0" collapsed="false">
      <c r="A1252" s="34"/>
      <c r="B1252" s="34"/>
      <c r="C1252" s="34"/>
      <c r="D1252" s="34"/>
      <c r="E1252" s="35" t="s">
        <v>323</v>
      </c>
      <c r="F1252" s="36" t="n">
        <v>0</v>
      </c>
      <c r="G1252" s="35" t="s">
        <v>324</v>
      </c>
      <c r="H1252" s="36" t="n">
        <v>0</v>
      </c>
      <c r="I1252" s="35" t="s">
        <v>325</v>
      </c>
      <c r="J1252" s="36" t="n">
        <v>0</v>
      </c>
    </row>
    <row r="1253" customFormat="false" ht="18" hidden="false" customHeight="true" outlineLevel="0" collapsed="false">
      <c r="A1253" s="34"/>
      <c r="B1253" s="34"/>
      <c r="C1253" s="34"/>
      <c r="D1253" s="34"/>
      <c r="E1253" s="35" t="s">
        <v>326</v>
      </c>
      <c r="F1253" s="36" t="n">
        <v>0.26</v>
      </c>
      <c r="G1253" s="34"/>
      <c r="H1253" s="37" t="s">
        <v>327</v>
      </c>
      <c r="I1253" s="37"/>
      <c r="J1253" s="36" t="n">
        <v>1.5</v>
      </c>
    </row>
    <row r="1254" customFormat="false" ht="1" hidden="false" customHeight="true" outlineLevel="0" collapsed="false">
      <c r="A1254" s="38"/>
      <c r="B1254" s="38"/>
      <c r="C1254" s="38"/>
      <c r="D1254" s="38"/>
      <c r="E1254" s="38"/>
      <c r="F1254" s="38"/>
      <c r="G1254" s="38"/>
      <c r="H1254" s="38"/>
      <c r="I1254" s="38"/>
      <c r="J1254" s="38"/>
    </row>
    <row r="1255" customFormat="false" ht="18" hidden="false" customHeight="true" outlineLevel="0" collapsed="false">
      <c r="A1255" s="10"/>
      <c r="B1255" s="11" t="s">
        <v>9</v>
      </c>
      <c r="C1255" s="10" t="s">
        <v>10</v>
      </c>
      <c r="D1255" s="10" t="s">
        <v>11</v>
      </c>
      <c r="E1255" s="10" t="s">
        <v>310</v>
      </c>
      <c r="F1255" s="10"/>
      <c r="G1255" s="12" t="s">
        <v>12</v>
      </c>
      <c r="H1255" s="11" t="s">
        <v>13</v>
      </c>
      <c r="I1255" s="11" t="s">
        <v>14</v>
      </c>
      <c r="J1255" s="11" t="s">
        <v>16</v>
      </c>
    </row>
    <row r="1256" customFormat="false" ht="39" hidden="false" customHeight="true" outlineLevel="0" collapsed="false">
      <c r="A1256" s="16" t="s">
        <v>311</v>
      </c>
      <c r="B1256" s="17" t="s">
        <v>933</v>
      </c>
      <c r="C1256" s="16" t="s">
        <v>28</v>
      </c>
      <c r="D1256" s="16" t="s">
        <v>934</v>
      </c>
      <c r="E1256" s="16" t="s">
        <v>331</v>
      </c>
      <c r="F1256" s="16"/>
      <c r="G1256" s="18" t="s">
        <v>338</v>
      </c>
      <c r="H1256" s="28" t="n">
        <v>1</v>
      </c>
      <c r="I1256" s="20" t="n">
        <v>1.58</v>
      </c>
      <c r="J1256" s="20" t="n">
        <v>1.58</v>
      </c>
    </row>
    <row r="1257" customFormat="false" ht="26" hidden="false" customHeight="true" outlineLevel="0" collapsed="false">
      <c r="A1257" s="39" t="s">
        <v>342</v>
      </c>
      <c r="B1257" s="40" t="s">
        <v>832</v>
      </c>
      <c r="C1257" s="39" t="s">
        <v>28</v>
      </c>
      <c r="D1257" s="39" t="s">
        <v>833</v>
      </c>
      <c r="E1257" s="39" t="s">
        <v>356</v>
      </c>
      <c r="F1257" s="39"/>
      <c r="G1257" s="41" t="s">
        <v>834</v>
      </c>
      <c r="H1257" s="42" t="n">
        <v>1.7</v>
      </c>
      <c r="I1257" s="43" t="n">
        <v>0.93</v>
      </c>
      <c r="J1257" s="43" t="n">
        <v>1.58</v>
      </c>
    </row>
    <row r="1258" customFormat="false" ht="18" hidden="false" customHeight="false" outlineLevel="0" collapsed="false">
      <c r="A1258" s="34"/>
      <c r="B1258" s="34"/>
      <c r="C1258" s="34"/>
      <c r="D1258" s="34"/>
      <c r="E1258" s="35" t="s">
        <v>323</v>
      </c>
      <c r="F1258" s="36" t="n">
        <v>0</v>
      </c>
      <c r="G1258" s="35" t="s">
        <v>324</v>
      </c>
      <c r="H1258" s="36" t="n">
        <v>0</v>
      </c>
      <c r="I1258" s="35" t="s">
        <v>325</v>
      </c>
      <c r="J1258" s="36" t="n">
        <v>0</v>
      </c>
    </row>
    <row r="1259" customFormat="false" ht="18" hidden="false" customHeight="true" outlineLevel="0" collapsed="false">
      <c r="A1259" s="34"/>
      <c r="B1259" s="34"/>
      <c r="C1259" s="34"/>
      <c r="D1259" s="34"/>
      <c r="E1259" s="35" t="s">
        <v>326</v>
      </c>
      <c r="F1259" s="36" t="n">
        <v>0.34</v>
      </c>
      <c r="G1259" s="34"/>
      <c r="H1259" s="37" t="s">
        <v>327</v>
      </c>
      <c r="I1259" s="37"/>
      <c r="J1259" s="36" t="n">
        <v>1.92</v>
      </c>
    </row>
    <row r="1260" customFormat="false" ht="1" hidden="false" customHeight="true" outlineLevel="0" collapsed="false">
      <c r="A1260" s="38"/>
      <c r="B1260" s="38"/>
      <c r="C1260" s="38"/>
      <c r="D1260" s="38"/>
      <c r="E1260" s="38"/>
      <c r="F1260" s="38"/>
      <c r="G1260" s="38"/>
      <c r="H1260" s="38"/>
      <c r="I1260" s="38"/>
      <c r="J1260" s="38"/>
    </row>
    <row r="1261" customFormat="false" ht="18" hidden="false" customHeight="true" outlineLevel="0" collapsed="false">
      <c r="A1261" s="10"/>
      <c r="B1261" s="11" t="s">
        <v>9</v>
      </c>
      <c r="C1261" s="10" t="s">
        <v>10</v>
      </c>
      <c r="D1261" s="10" t="s">
        <v>11</v>
      </c>
      <c r="E1261" s="10" t="s">
        <v>310</v>
      </c>
      <c r="F1261" s="10"/>
      <c r="G1261" s="12" t="s">
        <v>12</v>
      </c>
      <c r="H1261" s="11" t="s">
        <v>13</v>
      </c>
      <c r="I1261" s="11" t="s">
        <v>14</v>
      </c>
      <c r="J1261" s="11" t="s">
        <v>16</v>
      </c>
    </row>
    <row r="1262" customFormat="false" ht="24" hidden="false" customHeight="true" outlineLevel="0" collapsed="false">
      <c r="A1262" s="16" t="s">
        <v>311</v>
      </c>
      <c r="B1262" s="17" t="s">
        <v>318</v>
      </c>
      <c r="C1262" s="16" t="s">
        <v>28</v>
      </c>
      <c r="D1262" s="16" t="s">
        <v>319</v>
      </c>
      <c r="E1262" s="16" t="s">
        <v>316</v>
      </c>
      <c r="F1262" s="16"/>
      <c r="G1262" s="18" t="s">
        <v>317</v>
      </c>
      <c r="H1262" s="28" t="n">
        <v>1</v>
      </c>
      <c r="I1262" s="20" t="n">
        <v>7228.41</v>
      </c>
      <c r="J1262" s="20" t="n">
        <v>7228.41</v>
      </c>
    </row>
    <row r="1263" customFormat="false" ht="26" hidden="false" customHeight="true" outlineLevel="0" collapsed="false">
      <c r="A1263" s="29" t="s">
        <v>313</v>
      </c>
      <c r="B1263" s="30" t="s">
        <v>875</v>
      </c>
      <c r="C1263" s="29" t="s">
        <v>28</v>
      </c>
      <c r="D1263" s="29" t="s">
        <v>876</v>
      </c>
      <c r="E1263" s="29" t="s">
        <v>316</v>
      </c>
      <c r="F1263" s="29"/>
      <c r="G1263" s="31" t="s">
        <v>317</v>
      </c>
      <c r="H1263" s="32" t="n">
        <v>1</v>
      </c>
      <c r="I1263" s="33" t="n">
        <v>120.4</v>
      </c>
      <c r="J1263" s="33" t="n">
        <v>120.4</v>
      </c>
    </row>
    <row r="1264" customFormat="false" ht="24" hidden="false" customHeight="true" outlineLevel="0" collapsed="false">
      <c r="A1264" s="39" t="s">
        <v>342</v>
      </c>
      <c r="B1264" s="40" t="s">
        <v>877</v>
      </c>
      <c r="C1264" s="39" t="s">
        <v>28</v>
      </c>
      <c r="D1264" s="39" t="s">
        <v>878</v>
      </c>
      <c r="E1264" s="39" t="s">
        <v>345</v>
      </c>
      <c r="F1264" s="39"/>
      <c r="G1264" s="41" t="s">
        <v>317</v>
      </c>
      <c r="H1264" s="42" t="n">
        <v>1</v>
      </c>
      <c r="I1264" s="43" t="n">
        <v>6593.73</v>
      </c>
      <c r="J1264" s="43" t="n">
        <v>6593.73</v>
      </c>
    </row>
    <row r="1265" customFormat="false" ht="26" hidden="false" customHeight="true" outlineLevel="0" collapsed="false">
      <c r="A1265" s="39" t="s">
        <v>342</v>
      </c>
      <c r="B1265" s="40" t="s">
        <v>907</v>
      </c>
      <c r="C1265" s="39" t="s">
        <v>28</v>
      </c>
      <c r="D1265" s="39" t="s">
        <v>908</v>
      </c>
      <c r="E1265" s="39" t="s">
        <v>356</v>
      </c>
      <c r="F1265" s="39"/>
      <c r="G1265" s="41" t="s">
        <v>317</v>
      </c>
      <c r="H1265" s="42" t="n">
        <v>1</v>
      </c>
      <c r="I1265" s="43" t="n">
        <v>252.08</v>
      </c>
      <c r="J1265" s="43" t="n">
        <v>252.08</v>
      </c>
    </row>
    <row r="1266" customFormat="false" ht="26" hidden="false" customHeight="true" outlineLevel="0" collapsed="false">
      <c r="A1266" s="39" t="s">
        <v>342</v>
      </c>
      <c r="B1266" s="40" t="s">
        <v>909</v>
      </c>
      <c r="C1266" s="39" t="s">
        <v>28</v>
      </c>
      <c r="D1266" s="39" t="s">
        <v>910</v>
      </c>
      <c r="E1266" s="39" t="s">
        <v>356</v>
      </c>
      <c r="F1266" s="39"/>
      <c r="G1266" s="41" t="s">
        <v>317</v>
      </c>
      <c r="H1266" s="42" t="n">
        <v>1</v>
      </c>
      <c r="I1266" s="43" t="n">
        <v>7.31</v>
      </c>
      <c r="J1266" s="43" t="n">
        <v>7.31</v>
      </c>
    </row>
    <row r="1267" customFormat="false" ht="26" hidden="false" customHeight="true" outlineLevel="0" collapsed="false">
      <c r="A1267" s="39" t="s">
        <v>342</v>
      </c>
      <c r="B1267" s="40" t="s">
        <v>937</v>
      </c>
      <c r="C1267" s="39" t="s">
        <v>28</v>
      </c>
      <c r="D1267" s="39" t="s">
        <v>938</v>
      </c>
      <c r="E1267" s="39" t="s">
        <v>356</v>
      </c>
      <c r="F1267" s="39"/>
      <c r="G1267" s="41" t="s">
        <v>317</v>
      </c>
      <c r="H1267" s="42" t="n">
        <v>1</v>
      </c>
      <c r="I1267" s="43" t="n">
        <v>18.73</v>
      </c>
      <c r="J1267" s="43" t="n">
        <v>18.73</v>
      </c>
    </row>
    <row r="1268" customFormat="false" ht="26" hidden="false" customHeight="true" outlineLevel="0" collapsed="false">
      <c r="A1268" s="39" t="s">
        <v>342</v>
      </c>
      <c r="B1268" s="40" t="s">
        <v>939</v>
      </c>
      <c r="C1268" s="39" t="s">
        <v>28</v>
      </c>
      <c r="D1268" s="39" t="s">
        <v>940</v>
      </c>
      <c r="E1268" s="39" t="s">
        <v>356</v>
      </c>
      <c r="F1268" s="39"/>
      <c r="G1268" s="41" t="s">
        <v>317</v>
      </c>
      <c r="H1268" s="42" t="n">
        <v>1</v>
      </c>
      <c r="I1268" s="43" t="n">
        <v>236.16</v>
      </c>
      <c r="J1268" s="43" t="n">
        <v>236.16</v>
      </c>
    </row>
    <row r="1269" customFormat="false" ht="18" hidden="false" customHeight="false" outlineLevel="0" collapsed="false">
      <c r="A1269" s="34"/>
      <c r="B1269" s="34"/>
      <c r="C1269" s="34"/>
      <c r="D1269" s="34"/>
      <c r="E1269" s="35" t="s">
        <v>323</v>
      </c>
      <c r="F1269" s="36" t="n">
        <v>3122.560692</v>
      </c>
      <c r="G1269" s="35" t="s">
        <v>324</v>
      </c>
      <c r="H1269" s="36" t="n">
        <v>3591.57</v>
      </c>
      <c r="I1269" s="35" t="s">
        <v>325</v>
      </c>
      <c r="J1269" s="36" t="n">
        <v>6714.13</v>
      </c>
    </row>
    <row r="1270" customFormat="false" ht="18" hidden="false" customHeight="true" outlineLevel="0" collapsed="false">
      <c r="A1270" s="34"/>
      <c r="B1270" s="34"/>
      <c r="C1270" s="34"/>
      <c r="D1270" s="34"/>
      <c r="E1270" s="35" t="s">
        <v>326</v>
      </c>
      <c r="F1270" s="36" t="n">
        <v>1559.89</v>
      </c>
      <c r="G1270" s="34"/>
      <c r="H1270" s="37" t="s">
        <v>327</v>
      </c>
      <c r="I1270" s="37"/>
      <c r="J1270" s="36" t="n">
        <v>8788.3</v>
      </c>
    </row>
    <row r="1271" customFormat="false" ht="1" hidden="false" customHeight="true" outlineLevel="0" collapsed="false">
      <c r="A1271" s="38"/>
      <c r="B1271" s="38"/>
      <c r="C1271" s="38"/>
      <c r="D1271" s="38"/>
      <c r="E1271" s="38"/>
      <c r="F1271" s="38"/>
      <c r="G1271" s="38"/>
      <c r="H1271" s="38"/>
      <c r="I1271" s="38"/>
      <c r="J1271" s="38"/>
    </row>
    <row r="1272" customFormat="false" ht="18" hidden="false" customHeight="true" outlineLevel="0" collapsed="false">
      <c r="A1272" s="10"/>
      <c r="B1272" s="11" t="s">
        <v>9</v>
      </c>
      <c r="C1272" s="10" t="s">
        <v>10</v>
      </c>
      <c r="D1272" s="10" t="s">
        <v>11</v>
      </c>
      <c r="E1272" s="10" t="s">
        <v>310</v>
      </c>
      <c r="F1272" s="10"/>
      <c r="G1272" s="12" t="s">
        <v>12</v>
      </c>
      <c r="H1272" s="11" t="s">
        <v>13</v>
      </c>
      <c r="I1272" s="11" t="s">
        <v>14</v>
      </c>
      <c r="J1272" s="11" t="s">
        <v>16</v>
      </c>
    </row>
    <row r="1273" customFormat="false" ht="26" hidden="false" customHeight="true" outlineLevel="0" collapsed="false">
      <c r="A1273" s="16" t="s">
        <v>311</v>
      </c>
      <c r="B1273" s="17" t="s">
        <v>363</v>
      </c>
      <c r="C1273" s="16" t="s">
        <v>28</v>
      </c>
      <c r="D1273" s="16" t="s">
        <v>364</v>
      </c>
      <c r="E1273" s="16" t="s">
        <v>316</v>
      </c>
      <c r="F1273" s="16"/>
      <c r="G1273" s="18" t="s">
        <v>338</v>
      </c>
      <c r="H1273" s="28" t="n">
        <v>1</v>
      </c>
      <c r="I1273" s="20" t="n">
        <v>25.03</v>
      </c>
      <c r="J1273" s="20" t="n">
        <v>25.03</v>
      </c>
    </row>
    <row r="1274" customFormat="false" ht="26" hidden="false" customHeight="true" outlineLevel="0" collapsed="false">
      <c r="A1274" s="29" t="s">
        <v>313</v>
      </c>
      <c r="B1274" s="30" t="s">
        <v>879</v>
      </c>
      <c r="C1274" s="29" t="s">
        <v>28</v>
      </c>
      <c r="D1274" s="29" t="s">
        <v>880</v>
      </c>
      <c r="E1274" s="29" t="s">
        <v>316</v>
      </c>
      <c r="F1274" s="29"/>
      <c r="G1274" s="31" t="s">
        <v>338</v>
      </c>
      <c r="H1274" s="32" t="n">
        <v>1</v>
      </c>
      <c r="I1274" s="33" t="n">
        <v>0.23</v>
      </c>
      <c r="J1274" s="33" t="n">
        <v>0.23</v>
      </c>
    </row>
    <row r="1275" customFormat="false" ht="26" hidden="false" customHeight="true" outlineLevel="0" collapsed="false">
      <c r="A1275" s="39" t="s">
        <v>342</v>
      </c>
      <c r="B1275" s="40" t="s">
        <v>768</v>
      </c>
      <c r="C1275" s="39" t="s">
        <v>28</v>
      </c>
      <c r="D1275" s="39" t="s">
        <v>769</v>
      </c>
      <c r="E1275" s="39" t="s">
        <v>770</v>
      </c>
      <c r="F1275" s="39"/>
      <c r="G1275" s="41" t="s">
        <v>338</v>
      </c>
      <c r="H1275" s="42" t="n">
        <v>1</v>
      </c>
      <c r="I1275" s="43" t="n">
        <v>3.39</v>
      </c>
      <c r="J1275" s="43" t="n">
        <v>3.39</v>
      </c>
    </row>
    <row r="1276" customFormat="false" ht="26" hidden="false" customHeight="true" outlineLevel="0" collapsed="false">
      <c r="A1276" s="39" t="s">
        <v>342</v>
      </c>
      <c r="B1276" s="40" t="s">
        <v>771</v>
      </c>
      <c r="C1276" s="39" t="s">
        <v>28</v>
      </c>
      <c r="D1276" s="39" t="s">
        <v>772</v>
      </c>
      <c r="E1276" s="39" t="s">
        <v>723</v>
      </c>
      <c r="F1276" s="39"/>
      <c r="G1276" s="41" t="s">
        <v>338</v>
      </c>
      <c r="H1276" s="42" t="n">
        <v>1</v>
      </c>
      <c r="I1276" s="43" t="n">
        <v>1.1</v>
      </c>
      <c r="J1276" s="43" t="n">
        <v>1.1</v>
      </c>
    </row>
    <row r="1277" customFormat="false" ht="26" hidden="false" customHeight="true" outlineLevel="0" collapsed="false">
      <c r="A1277" s="39" t="s">
        <v>342</v>
      </c>
      <c r="B1277" s="40" t="s">
        <v>773</v>
      </c>
      <c r="C1277" s="39" t="s">
        <v>28</v>
      </c>
      <c r="D1277" s="39" t="s">
        <v>774</v>
      </c>
      <c r="E1277" s="39" t="s">
        <v>770</v>
      </c>
      <c r="F1277" s="39"/>
      <c r="G1277" s="41" t="s">
        <v>338</v>
      </c>
      <c r="H1277" s="42" t="n">
        <v>1</v>
      </c>
      <c r="I1277" s="43" t="n">
        <v>1.34</v>
      </c>
      <c r="J1277" s="43" t="n">
        <v>1.34</v>
      </c>
    </row>
    <row r="1278" customFormat="false" ht="26" hidden="false" customHeight="true" outlineLevel="0" collapsed="false">
      <c r="A1278" s="39" t="s">
        <v>342</v>
      </c>
      <c r="B1278" s="40" t="s">
        <v>775</v>
      </c>
      <c r="C1278" s="39" t="s">
        <v>28</v>
      </c>
      <c r="D1278" s="39" t="s">
        <v>776</v>
      </c>
      <c r="E1278" s="39" t="s">
        <v>777</v>
      </c>
      <c r="F1278" s="39"/>
      <c r="G1278" s="41" t="s">
        <v>338</v>
      </c>
      <c r="H1278" s="42" t="n">
        <v>1</v>
      </c>
      <c r="I1278" s="43" t="n">
        <v>0.04</v>
      </c>
      <c r="J1278" s="43" t="n">
        <v>0.04</v>
      </c>
    </row>
    <row r="1279" customFormat="false" ht="26" hidden="false" customHeight="true" outlineLevel="0" collapsed="false">
      <c r="A1279" s="39" t="s">
        <v>342</v>
      </c>
      <c r="B1279" s="40" t="s">
        <v>941</v>
      </c>
      <c r="C1279" s="39" t="s">
        <v>28</v>
      </c>
      <c r="D1279" s="39" t="s">
        <v>942</v>
      </c>
      <c r="E1279" s="39" t="s">
        <v>371</v>
      </c>
      <c r="F1279" s="39"/>
      <c r="G1279" s="41" t="s">
        <v>338</v>
      </c>
      <c r="H1279" s="42" t="n">
        <v>1</v>
      </c>
      <c r="I1279" s="43" t="n">
        <v>0.01</v>
      </c>
      <c r="J1279" s="43" t="n">
        <v>0.01</v>
      </c>
    </row>
    <row r="1280" customFormat="false" ht="26" hidden="false" customHeight="true" outlineLevel="0" collapsed="false">
      <c r="A1280" s="39" t="s">
        <v>342</v>
      </c>
      <c r="B1280" s="40" t="s">
        <v>943</v>
      </c>
      <c r="C1280" s="39" t="s">
        <v>28</v>
      </c>
      <c r="D1280" s="39" t="s">
        <v>944</v>
      </c>
      <c r="E1280" s="39" t="s">
        <v>371</v>
      </c>
      <c r="F1280" s="39"/>
      <c r="G1280" s="41" t="s">
        <v>338</v>
      </c>
      <c r="H1280" s="42" t="n">
        <v>1</v>
      </c>
      <c r="I1280" s="43" t="n">
        <v>0.86</v>
      </c>
      <c r="J1280" s="43" t="n">
        <v>0.86</v>
      </c>
    </row>
    <row r="1281" customFormat="false" ht="24" hidden="false" customHeight="true" outlineLevel="0" collapsed="false">
      <c r="A1281" s="39" t="s">
        <v>342</v>
      </c>
      <c r="B1281" s="40" t="s">
        <v>881</v>
      </c>
      <c r="C1281" s="39" t="s">
        <v>28</v>
      </c>
      <c r="D1281" s="39" t="s">
        <v>882</v>
      </c>
      <c r="E1281" s="39" t="s">
        <v>345</v>
      </c>
      <c r="F1281" s="39"/>
      <c r="G1281" s="41" t="s">
        <v>338</v>
      </c>
      <c r="H1281" s="42" t="n">
        <v>1</v>
      </c>
      <c r="I1281" s="43" t="n">
        <v>18.06</v>
      </c>
      <c r="J1281" s="43" t="n">
        <v>18.06</v>
      </c>
    </row>
    <row r="1282" customFormat="false" ht="18" hidden="false" customHeight="false" outlineLevel="0" collapsed="false">
      <c r="A1282" s="34"/>
      <c r="B1282" s="34"/>
      <c r="C1282" s="34"/>
      <c r="D1282" s="34"/>
      <c r="E1282" s="35" t="s">
        <v>323</v>
      </c>
      <c r="F1282" s="36" t="n">
        <v>8.5061855</v>
      </c>
      <c r="G1282" s="35" t="s">
        <v>324</v>
      </c>
      <c r="H1282" s="36" t="n">
        <v>9.78</v>
      </c>
      <c r="I1282" s="35" t="s">
        <v>325</v>
      </c>
      <c r="J1282" s="36" t="n">
        <v>18.29</v>
      </c>
    </row>
    <row r="1283" customFormat="false" ht="18" hidden="false" customHeight="true" outlineLevel="0" collapsed="false">
      <c r="A1283" s="34"/>
      <c r="B1283" s="34"/>
      <c r="C1283" s="34"/>
      <c r="D1283" s="34"/>
      <c r="E1283" s="35" t="s">
        <v>326</v>
      </c>
      <c r="F1283" s="36" t="n">
        <v>5.4</v>
      </c>
      <c r="G1283" s="34"/>
      <c r="H1283" s="37" t="s">
        <v>327</v>
      </c>
      <c r="I1283" s="37"/>
      <c r="J1283" s="36" t="n">
        <v>30.43</v>
      </c>
    </row>
    <row r="1284" customFormat="false" ht="1" hidden="false" customHeight="true" outlineLevel="0" collapsed="false">
      <c r="A1284" s="38"/>
      <c r="B1284" s="38"/>
      <c r="C1284" s="38"/>
      <c r="D1284" s="38"/>
      <c r="E1284" s="38"/>
      <c r="F1284" s="38"/>
      <c r="G1284" s="38"/>
      <c r="H1284" s="38"/>
      <c r="I1284" s="38"/>
      <c r="J1284" s="38"/>
    </row>
    <row r="1285" customFormat="false" ht="18" hidden="false" customHeight="true" outlineLevel="0" collapsed="false">
      <c r="A1285" s="10"/>
      <c r="B1285" s="11" t="s">
        <v>9</v>
      </c>
      <c r="C1285" s="10" t="s">
        <v>10</v>
      </c>
      <c r="D1285" s="10" t="s">
        <v>11</v>
      </c>
      <c r="E1285" s="10" t="s">
        <v>310</v>
      </c>
      <c r="F1285" s="10"/>
      <c r="G1285" s="12" t="s">
        <v>12</v>
      </c>
      <c r="H1285" s="11" t="s">
        <v>13</v>
      </c>
      <c r="I1285" s="11" t="s">
        <v>14</v>
      </c>
      <c r="J1285" s="11" t="s">
        <v>16</v>
      </c>
    </row>
    <row r="1286" customFormat="false" ht="26" hidden="false" customHeight="true" outlineLevel="0" collapsed="false">
      <c r="A1286" s="16" t="s">
        <v>311</v>
      </c>
      <c r="B1286" s="17" t="s">
        <v>788</v>
      </c>
      <c r="C1286" s="16" t="s">
        <v>28</v>
      </c>
      <c r="D1286" s="16" t="s">
        <v>789</v>
      </c>
      <c r="E1286" s="16" t="s">
        <v>316</v>
      </c>
      <c r="F1286" s="16"/>
      <c r="G1286" s="18" t="s">
        <v>338</v>
      </c>
      <c r="H1286" s="28" t="n">
        <v>1</v>
      </c>
      <c r="I1286" s="20" t="n">
        <v>26.7</v>
      </c>
      <c r="J1286" s="20" t="n">
        <v>26.7</v>
      </c>
    </row>
    <row r="1287" customFormat="false" ht="39" hidden="false" customHeight="true" outlineLevel="0" collapsed="false">
      <c r="A1287" s="29" t="s">
        <v>313</v>
      </c>
      <c r="B1287" s="30" t="s">
        <v>883</v>
      </c>
      <c r="C1287" s="29" t="s">
        <v>28</v>
      </c>
      <c r="D1287" s="29" t="s">
        <v>884</v>
      </c>
      <c r="E1287" s="29" t="s">
        <v>316</v>
      </c>
      <c r="F1287" s="29"/>
      <c r="G1287" s="31" t="s">
        <v>338</v>
      </c>
      <c r="H1287" s="32" t="n">
        <v>1</v>
      </c>
      <c r="I1287" s="33" t="n">
        <v>0.18</v>
      </c>
      <c r="J1287" s="33" t="n">
        <v>0.18</v>
      </c>
    </row>
    <row r="1288" customFormat="false" ht="26" hidden="false" customHeight="true" outlineLevel="0" collapsed="false">
      <c r="A1288" s="39" t="s">
        <v>342</v>
      </c>
      <c r="B1288" s="40" t="s">
        <v>768</v>
      </c>
      <c r="C1288" s="39" t="s">
        <v>28</v>
      </c>
      <c r="D1288" s="39" t="s">
        <v>769</v>
      </c>
      <c r="E1288" s="39" t="s">
        <v>770</v>
      </c>
      <c r="F1288" s="39"/>
      <c r="G1288" s="41" t="s">
        <v>338</v>
      </c>
      <c r="H1288" s="42" t="n">
        <v>1</v>
      </c>
      <c r="I1288" s="43" t="n">
        <v>3.39</v>
      </c>
      <c r="J1288" s="43" t="n">
        <v>3.39</v>
      </c>
    </row>
    <row r="1289" customFormat="false" ht="26" hidden="false" customHeight="true" outlineLevel="0" collapsed="false">
      <c r="A1289" s="39" t="s">
        <v>342</v>
      </c>
      <c r="B1289" s="40" t="s">
        <v>771</v>
      </c>
      <c r="C1289" s="39" t="s">
        <v>28</v>
      </c>
      <c r="D1289" s="39" t="s">
        <v>772</v>
      </c>
      <c r="E1289" s="39" t="s">
        <v>723</v>
      </c>
      <c r="F1289" s="39"/>
      <c r="G1289" s="41" t="s">
        <v>338</v>
      </c>
      <c r="H1289" s="42" t="n">
        <v>1</v>
      </c>
      <c r="I1289" s="43" t="n">
        <v>1.1</v>
      </c>
      <c r="J1289" s="43" t="n">
        <v>1.1</v>
      </c>
    </row>
    <row r="1290" customFormat="false" ht="26" hidden="false" customHeight="true" outlineLevel="0" collapsed="false">
      <c r="A1290" s="39" t="s">
        <v>342</v>
      </c>
      <c r="B1290" s="40" t="s">
        <v>773</v>
      </c>
      <c r="C1290" s="39" t="s">
        <v>28</v>
      </c>
      <c r="D1290" s="39" t="s">
        <v>774</v>
      </c>
      <c r="E1290" s="39" t="s">
        <v>770</v>
      </c>
      <c r="F1290" s="39"/>
      <c r="G1290" s="41" t="s">
        <v>338</v>
      </c>
      <c r="H1290" s="42" t="n">
        <v>1</v>
      </c>
      <c r="I1290" s="43" t="n">
        <v>1.34</v>
      </c>
      <c r="J1290" s="43" t="n">
        <v>1.34</v>
      </c>
    </row>
    <row r="1291" customFormat="false" ht="26" hidden="false" customHeight="true" outlineLevel="0" collapsed="false">
      <c r="A1291" s="39" t="s">
        <v>342</v>
      </c>
      <c r="B1291" s="40" t="s">
        <v>775</v>
      </c>
      <c r="C1291" s="39" t="s">
        <v>28</v>
      </c>
      <c r="D1291" s="39" t="s">
        <v>776</v>
      </c>
      <c r="E1291" s="39" t="s">
        <v>777</v>
      </c>
      <c r="F1291" s="39"/>
      <c r="G1291" s="41" t="s">
        <v>338</v>
      </c>
      <c r="H1291" s="42" t="n">
        <v>1</v>
      </c>
      <c r="I1291" s="43" t="n">
        <v>0.04</v>
      </c>
      <c r="J1291" s="43" t="n">
        <v>0.04</v>
      </c>
    </row>
    <row r="1292" customFormat="false" ht="24" hidden="false" customHeight="true" outlineLevel="0" collapsed="false">
      <c r="A1292" s="39" t="s">
        <v>342</v>
      </c>
      <c r="B1292" s="40" t="s">
        <v>885</v>
      </c>
      <c r="C1292" s="39" t="s">
        <v>28</v>
      </c>
      <c r="D1292" s="39" t="s">
        <v>886</v>
      </c>
      <c r="E1292" s="39" t="s">
        <v>345</v>
      </c>
      <c r="F1292" s="39"/>
      <c r="G1292" s="41" t="s">
        <v>338</v>
      </c>
      <c r="H1292" s="42" t="n">
        <v>1</v>
      </c>
      <c r="I1292" s="43" t="n">
        <v>19.78</v>
      </c>
      <c r="J1292" s="43" t="n">
        <v>19.78</v>
      </c>
    </row>
    <row r="1293" customFormat="false" ht="26" hidden="false" customHeight="true" outlineLevel="0" collapsed="false">
      <c r="A1293" s="39" t="s">
        <v>342</v>
      </c>
      <c r="B1293" s="40" t="s">
        <v>941</v>
      </c>
      <c r="C1293" s="39" t="s">
        <v>28</v>
      </c>
      <c r="D1293" s="39" t="s">
        <v>942</v>
      </c>
      <c r="E1293" s="39" t="s">
        <v>371</v>
      </c>
      <c r="F1293" s="39"/>
      <c r="G1293" s="41" t="s">
        <v>338</v>
      </c>
      <c r="H1293" s="42" t="n">
        <v>1</v>
      </c>
      <c r="I1293" s="43" t="n">
        <v>0.01</v>
      </c>
      <c r="J1293" s="43" t="n">
        <v>0.01</v>
      </c>
    </row>
    <row r="1294" customFormat="false" ht="26" hidden="false" customHeight="true" outlineLevel="0" collapsed="false">
      <c r="A1294" s="39" t="s">
        <v>342</v>
      </c>
      <c r="B1294" s="40" t="s">
        <v>943</v>
      </c>
      <c r="C1294" s="39" t="s">
        <v>28</v>
      </c>
      <c r="D1294" s="39" t="s">
        <v>944</v>
      </c>
      <c r="E1294" s="39" t="s">
        <v>371</v>
      </c>
      <c r="F1294" s="39"/>
      <c r="G1294" s="41" t="s">
        <v>338</v>
      </c>
      <c r="H1294" s="42" t="n">
        <v>1</v>
      </c>
      <c r="I1294" s="43" t="n">
        <v>0.86</v>
      </c>
      <c r="J1294" s="43" t="n">
        <v>0.86</v>
      </c>
    </row>
    <row r="1295" customFormat="false" ht="18" hidden="false" customHeight="false" outlineLevel="0" collapsed="false">
      <c r="A1295" s="34"/>
      <c r="B1295" s="34"/>
      <c r="C1295" s="34"/>
      <c r="D1295" s="34"/>
      <c r="E1295" s="35" t="s">
        <v>323</v>
      </c>
      <c r="F1295" s="36" t="n">
        <v>9.2828574</v>
      </c>
      <c r="G1295" s="35" t="s">
        <v>324</v>
      </c>
      <c r="H1295" s="36" t="n">
        <v>10.68</v>
      </c>
      <c r="I1295" s="35" t="s">
        <v>325</v>
      </c>
      <c r="J1295" s="36" t="n">
        <v>19.96</v>
      </c>
    </row>
    <row r="1296" customFormat="false" ht="18" hidden="false" customHeight="true" outlineLevel="0" collapsed="false">
      <c r="A1296" s="34"/>
      <c r="B1296" s="34"/>
      <c r="C1296" s="34"/>
      <c r="D1296" s="34"/>
      <c r="E1296" s="35" t="s">
        <v>326</v>
      </c>
      <c r="F1296" s="36" t="n">
        <v>5.76</v>
      </c>
      <c r="G1296" s="34"/>
      <c r="H1296" s="37" t="s">
        <v>327</v>
      </c>
      <c r="I1296" s="37"/>
      <c r="J1296" s="36" t="n">
        <v>32.46</v>
      </c>
    </row>
    <row r="1297" customFormat="false" ht="1" hidden="false" customHeight="true" outlineLevel="0" collapsed="false">
      <c r="A1297" s="38"/>
      <c r="B1297" s="38"/>
      <c r="C1297" s="38"/>
      <c r="D1297" s="38"/>
      <c r="E1297" s="38"/>
      <c r="F1297" s="38"/>
      <c r="G1297" s="38"/>
      <c r="H1297" s="38"/>
      <c r="I1297" s="38"/>
      <c r="J1297" s="38"/>
    </row>
    <row r="1298" customFormat="false" ht="18" hidden="false" customHeight="true" outlineLevel="0" collapsed="false">
      <c r="A1298" s="10"/>
      <c r="B1298" s="11" t="s">
        <v>9</v>
      </c>
      <c r="C1298" s="10" t="s">
        <v>10</v>
      </c>
      <c r="D1298" s="10" t="s">
        <v>11</v>
      </c>
      <c r="E1298" s="10" t="s">
        <v>310</v>
      </c>
      <c r="F1298" s="10"/>
      <c r="G1298" s="12" t="s">
        <v>12</v>
      </c>
      <c r="H1298" s="11" t="s">
        <v>13</v>
      </c>
      <c r="I1298" s="11" t="s">
        <v>14</v>
      </c>
      <c r="J1298" s="11" t="s">
        <v>16</v>
      </c>
    </row>
    <row r="1299" customFormat="false" ht="26" hidden="false" customHeight="true" outlineLevel="0" collapsed="false">
      <c r="A1299" s="16" t="s">
        <v>311</v>
      </c>
      <c r="B1299" s="17" t="s">
        <v>929</v>
      </c>
      <c r="C1299" s="16" t="s">
        <v>28</v>
      </c>
      <c r="D1299" s="16" t="s">
        <v>930</v>
      </c>
      <c r="E1299" s="16" t="s">
        <v>316</v>
      </c>
      <c r="F1299" s="16"/>
      <c r="G1299" s="18" t="s">
        <v>338</v>
      </c>
      <c r="H1299" s="28" t="n">
        <v>1</v>
      </c>
      <c r="I1299" s="20" t="n">
        <v>26.4</v>
      </c>
      <c r="J1299" s="20" t="n">
        <v>26.4</v>
      </c>
    </row>
    <row r="1300" customFormat="false" ht="26" hidden="false" customHeight="true" outlineLevel="0" collapsed="false">
      <c r="A1300" s="29" t="s">
        <v>313</v>
      </c>
      <c r="B1300" s="30" t="s">
        <v>887</v>
      </c>
      <c r="C1300" s="29" t="s">
        <v>28</v>
      </c>
      <c r="D1300" s="29" t="s">
        <v>888</v>
      </c>
      <c r="E1300" s="29" t="s">
        <v>316</v>
      </c>
      <c r="F1300" s="29"/>
      <c r="G1300" s="31" t="s">
        <v>338</v>
      </c>
      <c r="H1300" s="32" t="n">
        <v>1</v>
      </c>
      <c r="I1300" s="33" t="n">
        <v>0.18</v>
      </c>
      <c r="J1300" s="33" t="n">
        <v>0.18</v>
      </c>
    </row>
    <row r="1301" customFormat="false" ht="24" hidden="false" customHeight="true" outlineLevel="0" collapsed="false">
      <c r="A1301" s="39" t="s">
        <v>342</v>
      </c>
      <c r="B1301" s="40" t="s">
        <v>889</v>
      </c>
      <c r="C1301" s="39" t="s">
        <v>28</v>
      </c>
      <c r="D1301" s="39" t="s">
        <v>890</v>
      </c>
      <c r="E1301" s="39" t="s">
        <v>345</v>
      </c>
      <c r="F1301" s="39"/>
      <c r="G1301" s="41" t="s">
        <v>338</v>
      </c>
      <c r="H1301" s="42" t="n">
        <v>1</v>
      </c>
      <c r="I1301" s="43" t="n">
        <v>19.48</v>
      </c>
      <c r="J1301" s="43" t="n">
        <v>19.48</v>
      </c>
    </row>
    <row r="1302" customFormat="false" ht="26" hidden="false" customHeight="true" outlineLevel="0" collapsed="false">
      <c r="A1302" s="39" t="s">
        <v>342</v>
      </c>
      <c r="B1302" s="40" t="s">
        <v>768</v>
      </c>
      <c r="C1302" s="39" t="s">
        <v>28</v>
      </c>
      <c r="D1302" s="39" t="s">
        <v>769</v>
      </c>
      <c r="E1302" s="39" t="s">
        <v>770</v>
      </c>
      <c r="F1302" s="39"/>
      <c r="G1302" s="41" t="s">
        <v>338</v>
      </c>
      <c r="H1302" s="42" t="n">
        <v>1</v>
      </c>
      <c r="I1302" s="43" t="n">
        <v>3.39</v>
      </c>
      <c r="J1302" s="43" t="n">
        <v>3.39</v>
      </c>
    </row>
    <row r="1303" customFormat="false" ht="26" hidden="false" customHeight="true" outlineLevel="0" collapsed="false">
      <c r="A1303" s="39" t="s">
        <v>342</v>
      </c>
      <c r="B1303" s="40" t="s">
        <v>771</v>
      </c>
      <c r="C1303" s="39" t="s">
        <v>28</v>
      </c>
      <c r="D1303" s="39" t="s">
        <v>772</v>
      </c>
      <c r="E1303" s="39" t="s">
        <v>723</v>
      </c>
      <c r="F1303" s="39"/>
      <c r="G1303" s="41" t="s">
        <v>338</v>
      </c>
      <c r="H1303" s="42" t="n">
        <v>1</v>
      </c>
      <c r="I1303" s="43" t="n">
        <v>1.1</v>
      </c>
      <c r="J1303" s="43" t="n">
        <v>1.1</v>
      </c>
    </row>
    <row r="1304" customFormat="false" ht="26" hidden="false" customHeight="true" outlineLevel="0" collapsed="false">
      <c r="A1304" s="39" t="s">
        <v>342</v>
      </c>
      <c r="B1304" s="40" t="s">
        <v>773</v>
      </c>
      <c r="C1304" s="39" t="s">
        <v>28</v>
      </c>
      <c r="D1304" s="39" t="s">
        <v>774</v>
      </c>
      <c r="E1304" s="39" t="s">
        <v>770</v>
      </c>
      <c r="F1304" s="39"/>
      <c r="G1304" s="41" t="s">
        <v>338</v>
      </c>
      <c r="H1304" s="42" t="n">
        <v>1</v>
      </c>
      <c r="I1304" s="43" t="n">
        <v>1.34</v>
      </c>
      <c r="J1304" s="43" t="n">
        <v>1.34</v>
      </c>
    </row>
    <row r="1305" customFormat="false" ht="26" hidden="false" customHeight="true" outlineLevel="0" collapsed="false">
      <c r="A1305" s="39" t="s">
        <v>342</v>
      </c>
      <c r="B1305" s="40" t="s">
        <v>775</v>
      </c>
      <c r="C1305" s="39" t="s">
        <v>28</v>
      </c>
      <c r="D1305" s="39" t="s">
        <v>776</v>
      </c>
      <c r="E1305" s="39" t="s">
        <v>777</v>
      </c>
      <c r="F1305" s="39"/>
      <c r="G1305" s="41" t="s">
        <v>338</v>
      </c>
      <c r="H1305" s="42" t="n">
        <v>1</v>
      </c>
      <c r="I1305" s="43" t="n">
        <v>0.04</v>
      </c>
      <c r="J1305" s="43" t="n">
        <v>0.04</v>
      </c>
    </row>
    <row r="1306" customFormat="false" ht="26" hidden="false" customHeight="true" outlineLevel="0" collapsed="false">
      <c r="A1306" s="39" t="s">
        <v>342</v>
      </c>
      <c r="B1306" s="40" t="s">
        <v>941</v>
      </c>
      <c r="C1306" s="39" t="s">
        <v>28</v>
      </c>
      <c r="D1306" s="39" t="s">
        <v>942</v>
      </c>
      <c r="E1306" s="39" t="s">
        <v>371</v>
      </c>
      <c r="F1306" s="39"/>
      <c r="G1306" s="41" t="s">
        <v>338</v>
      </c>
      <c r="H1306" s="42" t="n">
        <v>1</v>
      </c>
      <c r="I1306" s="43" t="n">
        <v>0.01</v>
      </c>
      <c r="J1306" s="43" t="n">
        <v>0.01</v>
      </c>
    </row>
    <row r="1307" customFormat="false" ht="26" hidden="false" customHeight="true" outlineLevel="0" collapsed="false">
      <c r="A1307" s="39" t="s">
        <v>342</v>
      </c>
      <c r="B1307" s="40" t="s">
        <v>943</v>
      </c>
      <c r="C1307" s="39" t="s">
        <v>28</v>
      </c>
      <c r="D1307" s="39" t="s">
        <v>944</v>
      </c>
      <c r="E1307" s="39" t="s">
        <v>371</v>
      </c>
      <c r="F1307" s="39"/>
      <c r="G1307" s="41" t="s">
        <v>338</v>
      </c>
      <c r="H1307" s="42" t="n">
        <v>1</v>
      </c>
      <c r="I1307" s="43" t="n">
        <v>0.86</v>
      </c>
      <c r="J1307" s="43" t="n">
        <v>0.86</v>
      </c>
    </row>
    <row r="1308" customFormat="false" ht="18" hidden="false" customHeight="false" outlineLevel="0" collapsed="false">
      <c r="A1308" s="34"/>
      <c r="B1308" s="34"/>
      <c r="C1308" s="34"/>
      <c r="D1308" s="34"/>
      <c r="E1308" s="35" t="s">
        <v>323</v>
      </c>
      <c r="F1308" s="36" t="n">
        <v>9.1433355</v>
      </c>
      <c r="G1308" s="35" t="s">
        <v>324</v>
      </c>
      <c r="H1308" s="36" t="n">
        <v>10.52</v>
      </c>
      <c r="I1308" s="35" t="s">
        <v>325</v>
      </c>
      <c r="J1308" s="36" t="n">
        <v>19.66</v>
      </c>
    </row>
    <row r="1309" customFormat="false" ht="18" hidden="false" customHeight="true" outlineLevel="0" collapsed="false">
      <c r="A1309" s="34"/>
      <c r="B1309" s="34"/>
      <c r="C1309" s="34"/>
      <c r="D1309" s="34"/>
      <c r="E1309" s="35" t="s">
        <v>326</v>
      </c>
      <c r="F1309" s="36" t="n">
        <v>5.69</v>
      </c>
      <c r="G1309" s="34"/>
      <c r="H1309" s="37" t="s">
        <v>327</v>
      </c>
      <c r="I1309" s="37"/>
      <c r="J1309" s="36" t="n">
        <v>32.09</v>
      </c>
    </row>
    <row r="1310" customFormat="false" ht="1" hidden="false" customHeight="true" outlineLevel="0" collapsed="false">
      <c r="A1310" s="38"/>
      <c r="B1310" s="38"/>
      <c r="C1310" s="38"/>
      <c r="D1310" s="38"/>
      <c r="E1310" s="38"/>
      <c r="F1310" s="38"/>
      <c r="G1310" s="38"/>
      <c r="H1310" s="38"/>
      <c r="I1310" s="38"/>
      <c r="J1310" s="38"/>
    </row>
    <row r="1311" customFormat="false" ht="18" hidden="false" customHeight="true" outlineLevel="0" collapsed="false">
      <c r="A1311" s="10"/>
      <c r="B1311" s="11" t="s">
        <v>9</v>
      </c>
      <c r="C1311" s="10" t="s">
        <v>10</v>
      </c>
      <c r="D1311" s="10" t="s">
        <v>11</v>
      </c>
      <c r="E1311" s="10" t="s">
        <v>310</v>
      </c>
      <c r="F1311" s="10"/>
      <c r="G1311" s="12" t="s">
        <v>12</v>
      </c>
      <c r="H1311" s="11" t="s">
        <v>13</v>
      </c>
      <c r="I1311" s="11" t="s">
        <v>14</v>
      </c>
      <c r="J1311" s="11" t="s">
        <v>16</v>
      </c>
    </row>
    <row r="1312" customFormat="false" ht="26" hidden="false" customHeight="true" outlineLevel="0" collapsed="false">
      <c r="A1312" s="16" t="s">
        <v>311</v>
      </c>
      <c r="B1312" s="17" t="s">
        <v>512</v>
      </c>
      <c r="C1312" s="16" t="s">
        <v>28</v>
      </c>
      <c r="D1312" s="16" t="s">
        <v>513</v>
      </c>
      <c r="E1312" s="16" t="s">
        <v>483</v>
      </c>
      <c r="F1312" s="16"/>
      <c r="G1312" s="18" t="s">
        <v>85</v>
      </c>
      <c r="H1312" s="28" t="n">
        <v>1</v>
      </c>
      <c r="I1312" s="20" t="n">
        <v>3.59</v>
      </c>
      <c r="J1312" s="20" t="n">
        <v>3.59</v>
      </c>
    </row>
    <row r="1313" customFormat="false" ht="26" hidden="false" customHeight="true" outlineLevel="0" collapsed="false">
      <c r="A1313" s="29" t="s">
        <v>313</v>
      </c>
      <c r="B1313" s="30" t="s">
        <v>484</v>
      </c>
      <c r="C1313" s="29" t="s">
        <v>28</v>
      </c>
      <c r="D1313" s="29" t="s">
        <v>485</v>
      </c>
      <c r="E1313" s="29" t="s">
        <v>316</v>
      </c>
      <c r="F1313" s="29"/>
      <c r="G1313" s="31" t="s">
        <v>338</v>
      </c>
      <c r="H1313" s="32" t="n">
        <v>0.0176</v>
      </c>
      <c r="I1313" s="33" t="n">
        <v>22.64</v>
      </c>
      <c r="J1313" s="33" t="n">
        <v>0.39</v>
      </c>
    </row>
    <row r="1314" customFormat="false" ht="26" hidden="false" customHeight="true" outlineLevel="0" collapsed="false">
      <c r="A1314" s="29" t="s">
        <v>313</v>
      </c>
      <c r="B1314" s="30" t="s">
        <v>486</v>
      </c>
      <c r="C1314" s="29" t="s">
        <v>28</v>
      </c>
      <c r="D1314" s="29" t="s">
        <v>487</v>
      </c>
      <c r="E1314" s="29" t="s">
        <v>316</v>
      </c>
      <c r="F1314" s="29"/>
      <c r="G1314" s="31" t="s">
        <v>338</v>
      </c>
      <c r="H1314" s="32" t="n">
        <v>0.0702</v>
      </c>
      <c r="I1314" s="33" t="n">
        <v>28.12</v>
      </c>
      <c r="J1314" s="33" t="n">
        <v>1.97</v>
      </c>
    </row>
    <row r="1315" customFormat="false" ht="26" hidden="false" customHeight="true" outlineLevel="0" collapsed="false">
      <c r="A1315" s="39" t="s">
        <v>342</v>
      </c>
      <c r="B1315" s="40" t="s">
        <v>945</v>
      </c>
      <c r="C1315" s="39" t="s">
        <v>28</v>
      </c>
      <c r="D1315" s="39" t="s">
        <v>946</v>
      </c>
      <c r="E1315" s="39" t="s">
        <v>356</v>
      </c>
      <c r="F1315" s="39"/>
      <c r="G1315" s="41" t="s">
        <v>103</v>
      </c>
      <c r="H1315" s="42" t="n">
        <v>0.15</v>
      </c>
      <c r="I1315" s="43" t="n">
        <v>4.94</v>
      </c>
      <c r="J1315" s="43" t="n">
        <v>0.74</v>
      </c>
    </row>
    <row r="1316" customFormat="false" ht="26" hidden="false" customHeight="true" outlineLevel="0" collapsed="false">
      <c r="A1316" s="39" t="s">
        <v>342</v>
      </c>
      <c r="B1316" s="40" t="s">
        <v>947</v>
      </c>
      <c r="C1316" s="39" t="s">
        <v>28</v>
      </c>
      <c r="D1316" s="39" t="s">
        <v>948</v>
      </c>
      <c r="E1316" s="39" t="s">
        <v>356</v>
      </c>
      <c r="F1316" s="39"/>
      <c r="G1316" s="41" t="s">
        <v>376</v>
      </c>
      <c r="H1316" s="42" t="n">
        <v>0.0214</v>
      </c>
      <c r="I1316" s="43" t="n">
        <v>16.8</v>
      </c>
      <c r="J1316" s="43" t="n">
        <v>0.35</v>
      </c>
    </row>
    <row r="1317" customFormat="false" ht="26" hidden="false" customHeight="true" outlineLevel="0" collapsed="false">
      <c r="A1317" s="39" t="s">
        <v>342</v>
      </c>
      <c r="B1317" s="40" t="s">
        <v>949</v>
      </c>
      <c r="C1317" s="39" t="s">
        <v>28</v>
      </c>
      <c r="D1317" s="39" t="s">
        <v>950</v>
      </c>
      <c r="E1317" s="39" t="s">
        <v>356</v>
      </c>
      <c r="F1317" s="39"/>
      <c r="G1317" s="41" t="s">
        <v>376</v>
      </c>
      <c r="H1317" s="42" t="n">
        <v>0.0088</v>
      </c>
      <c r="I1317" s="43" t="n">
        <v>15.99</v>
      </c>
      <c r="J1317" s="43" t="n">
        <v>0.14</v>
      </c>
    </row>
    <row r="1318" customFormat="false" ht="18" hidden="false" customHeight="false" outlineLevel="0" collapsed="false">
      <c r="A1318" s="34"/>
      <c r="B1318" s="34"/>
      <c r="C1318" s="34"/>
      <c r="D1318" s="34"/>
      <c r="E1318" s="35" t="s">
        <v>323</v>
      </c>
      <c r="F1318" s="36" t="n">
        <v>0.804576318482002</v>
      </c>
      <c r="G1318" s="35" t="s">
        <v>324</v>
      </c>
      <c r="H1318" s="36" t="n">
        <v>0.93</v>
      </c>
      <c r="I1318" s="35" t="s">
        <v>325</v>
      </c>
      <c r="J1318" s="36" t="n">
        <v>1.73</v>
      </c>
    </row>
    <row r="1319" customFormat="false" ht="18" hidden="false" customHeight="true" outlineLevel="0" collapsed="false">
      <c r="A1319" s="34"/>
      <c r="B1319" s="34"/>
      <c r="C1319" s="34"/>
      <c r="D1319" s="34"/>
      <c r="E1319" s="35" t="s">
        <v>326</v>
      </c>
      <c r="F1319" s="36" t="n">
        <v>0.77</v>
      </c>
      <c r="G1319" s="34"/>
      <c r="H1319" s="37" t="s">
        <v>327</v>
      </c>
      <c r="I1319" s="37"/>
      <c r="J1319" s="36" t="n">
        <v>4.36</v>
      </c>
    </row>
    <row r="1320" customFormat="false" ht="1" hidden="false" customHeight="true" outlineLevel="0" collapsed="false">
      <c r="A1320" s="38"/>
      <c r="B1320" s="38"/>
      <c r="C1320" s="38"/>
      <c r="D1320" s="38"/>
      <c r="E1320" s="38"/>
      <c r="F1320" s="38"/>
      <c r="G1320" s="38"/>
      <c r="H1320" s="38"/>
      <c r="I1320" s="38"/>
      <c r="J1320" s="38"/>
    </row>
    <row r="1321" customFormat="false" ht="18" hidden="false" customHeight="true" outlineLevel="0" collapsed="false">
      <c r="A1321" s="10"/>
      <c r="B1321" s="11" t="s">
        <v>9</v>
      </c>
      <c r="C1321" s="10" t="s">
        <v>10</v>
      </c>
      <c r="D1321" s="10" t="s">
        <v>11</v>
      </c>
      <c r="E1321" s="10" t="s">
        <v>310</v>
      </c>
      <c r="F1321" s="10"/>
      <c r="G1321" s="12" t="s">
        <v>12</v>
      </c>
      <c r="H1321" s="11" t="s">
        <v>13</v>
      </c>
      <c r="I1321" s="11" t="s">
        <v>14</v>
      </c>
      <c r="J1321" s="11" t="s">
        <v>16</v>
      </c>
    </row>
    <row r="1322" customFormat="false" ht="24" hidden="false" customHeight="true" outlineLevel="0" collapsed="false">
      <c r="A1322" s="16" t="s">
        <v>311</v>
      </c>
      <c r="B1322" s="17" t="s">
        <v>352</v>
      </c>
      <c r="C1322" s="16" t="s">
        <v>28</v>
      </c>
      <c r="D1322" s="16" t="s">
        <v>353</v>
      </c>
      <c r="E1322" s="16" t="s">
        <v>316</v>
      </c>
      <c r="F1322" s="16"/>
      <c r="G1322" s="18" t="s">
        <v>338</v>
      </c>
      <c r="H1322" s="28" t="n">
        <v>1</v>
      </c>
      <c r="I1322" s="20" t="n">
        <v>28.88</v>
      </c>
      <c r="J1322" s="20" t="n">
        <v>28.88</v>
      </c>
    </row>
    <row r="1323" customFormat="false" ht="26" hidden="false" customHeight="true" outlineLevel="0" collapsed="false">
      <c r="A1323" s="29" t="s">
        <v>313</v>
      </c>
      <c r="B1323" s="30" t="s">
        <v>891</v>
      </c>
      <c r="C1323" s="29" t="s">
        <v>28</v>
      </c>
      <c r="D1323" s="29" t="s">
        <v>892</v>
      </c>
      <c r="E1323" s="29" t="s">
        <v>316</v>
      </c>
      <c r="F1323" s="29"/>
      <c r="G1323" s="31" t="s">
        <v>338</v>
      </c>
      <c r="H1323" s="32" t="n">
        <v>1</v>
      </c>
      <c r="I1323" s="33" t="n">
        <v>0.49</v>
      </c>
      <c r="J1323" s="33" t="n">
        <v>0.49</v>
      </c>
    </row>
    <row r="1324" customFormat="false" ht="24" hidden="false" customHeight="true" outlineLevel="0" collapsed="false">
      <c r="A1324" s="39" t="s">
        <v>342</v>
      </c>
      <c r="B1324" s="40" t="s">
        <v>893</v>
      </c>
      <c r="C1324" s="39" t="s">
        <v>28</v>
      </c>
      <c r="D1324" s="39" t="s">
        <v>894</v>
      </c>
      <c r="E1324" s="39" t="s">
        <v>345</v>
      </c>
      <c r="F1324" s="39"/>
      <c r="G1324" s="41" t="s">
        <v>338</v>
      </c>
      <c r="H1324" s="42" t="n">
        <v>1</v>
      </c>
      <c r="I1324" s="43" t="n">
        <v>20.46</v>
      </c>
      <c r="J1324" s="43" t="n">
        <v>20.46</v>
      </c>
    </row>
    <row r="1325" customFormat="false" ht="26" hidden="false" customHeight="true" outlineLevel="0" collapsed="false">
      <c r="A1325" s="39" t="s">
        <v>342</v>
      </c>
      <c r="B1325" s="40" t="s">
        <v>768</v>
      </c>
      <c r="C1325" s="39" t="s">
        <v>28</v>
      </c>
      <c r="D1325" s="39" t="s">
        <v>769</v>
      </c>
      <c r="E1325" s="39" t="s">
        <v>770</v>
      </c>
      <c r="F1325" s="39"/>
      <c r="G1325" s="41" t="s">
        <v>338</v>
      </c>
      <c r="H1325" s="42" t="n">
        <v>1</v>
      </c>
      <c r="I1325" s="43" t="n">
        <v>3.39</v>
      </c>
      <c r="J1325" s="43" t="n">
        <v>3.39</v>
      </c>
    </row>
    <row r="1326" customFormat="false" ht="26" hidden="false" customHeight="true" outlineLevel="0" collapsed="false">
      <c r="A1326" s="39" t="s">
        <v>342</v>
      </c>
      <c r="B1326" s="40" t="s">
        <v>771</v>
      </c>
      <c r="C1326" s="39" t="s">
        <v>28</v>
      </c>
      <c r="D1326" s="39" t="s">
        <v>772</v>
      </c>
      <c r="E1326" s="39" t="s">
        <v>723</v>
      </c>
      <c r="F1326" s="39"/>
      <c r="G1326" s="41" t="s">
        <v>338</v>
      </c>
      <c r="H1326" s="42" t="n">
        <v>1</v>
      </c>
      <c r="I1326" s="43" t="n">
        <v>1.1</v>
      </c>
      <c r="J1326" s="43" t="n">
        <v>1.1</v>
      </c>
    </row>
    <row r="1327" customFormat="false" ht="26" hidden="false" customHeight="true" outlineLevel="0" collapsed="false">
      <c r="A1327" s="39" t="s">
        <v>342</v>
      </c>
      <c r="B1327" s="40" t="s">
        <v>773</v>
      </c>
      <c r="C1327" s="39" t="s">
        <v>28</v>
      </c>
      <c r="D1327" s="39" t="s">
        <v>774</v>
      </c>
      <c r="E1327" s="39" t="s">
        <v>770</v>
      </c>
      <c r="F1327" s="39"/>
      <c r="G1327" s="41" t="s">
        <v>338</v>
      </c>
      <c r="H1327" s="42" t="n">
        <v>1</v>
      </c>
      <c r="I1327" s="43" t="n">
        <v>1.34</v>
      </c>
      <c r="J1327" s="43" t="n">
        <v>1.34</v>
      </c>
    </row>
    <row r="1328" customFormat="false" ht="26" hidden="false" customHeight="true" outlineLevel="0" collapsed="false">
      <c r="A1328" s="39" t="s">
        <v>342</v>
      </c>
      <c r="B1328" s="40" t="s">
        <v>775</v>
      </c>
      <c r="C1328" s="39" t="s">
        <v>28</v>
      </c>
      <c r="D1328" s="39" t="s">
        <v>776</v>
      </c>
      <c r="E1328" s="39" t="s">
        <v>777</v>
      </c>
      <c r="F1328" s="39"/>
      <c r="G1328" s="41" t="s">
        <v>338</v>
      </c>
      <c r="H1328" s="42" t="n">
        <v>1</v>
      </c>
      <c r="I1328" s="43" t="n">
        <v>0.04</v>
      </c>
      <c r="J1328" s="43" t="n">
        <v>0.04</v>
      </c>
    </row>
    <row r="1329" customFormat="false" ht="26" hidden="false" customHeight="true" outlineLevel="0" collapsed="false">
      <c r="A1329" s="39" t="s">
        <v>342</v>
      </c>
      <c r="B1329" s="40" t="s">
        <v>818</v>
      </c>
      <c r="C1329" s="39" t="s">
        <v>28</v>
      </c>
      <c r="D1329" s="39" t="s">
        <v>819</v>
      </c>
      <c r="E1329" s="39" t="s">
        <v>371</v>
      </c>
      <c r="F1329" s="39"/>
      <c r="G1329" s="41" t="s">
        <v>338</v>
      </c>
      <c r="H1329" s="42" t="n">
        <v>1</v>
      </c>
      <c r="I1329" s="43" t="n">
        <v>0.82</v>
      </c>
      <c r="J1329" s="43" t="n">
        <v>0.82</v>
      </c>
    </row>
    <row r="1330" customFormat="false" ht="26" hidden="false" customHeight="true" outlineLevel="0" collapsed="false">
      <c r="A1330" s="39" t="s">
        <v>342</v>
      </c>
      <c r="B1330" s="40" t="s">
        <v>820</v>
      </c>
      <c r="C1330" s="39" t="s">
        <v>28</v>
      </c>
      <c r="D1330" s="39" t="s">
        <v>821</v>
      </c>
      <c r="E1330" s="39" t="s">
        <v>371</v>
      </c>
      <c r="F1330" s="39"/>
      <c r="G1330" s="41" t="s">
        <v>338</v>
      </c>
      <c r="H1330" s="42" t="n">
        <v>1</v>
      </c>
      <c r="I1330" s="43" t="n">
        <v>1.24</v>
      </c>
      <c r="J1330" s="43" t="n">
        <v>1.24</v>
      </c>
    </row>
    <row r="1331" customFormat="false" ht="18" hidden="false" customHeight="false" outlineLevel="0" collapsed="false">
      <c r="A1331" s="34"/>
      <c r="B1331" s="34"/>
      <c r="C1331" s="34"/>
      <c r="D1331" s="34"/>
      <c r="E1331" s="35" t="s">
        <v>323</v>
      </c>
      <c r="F1331" s="36" t="n">
        <v>9.7432797</v>
      </c>
      <c r="G1331" s="35" t="s">
        <v>324</v>
      </c>
      <c r="H1331" s="36" t="n">
        <v>11.21</v>
      </c>
      <c r="I1331" s="35" t="s">
        <v>325</v>
      </c>
      <c r="J1331" s="36" t="n">
        <v>20.95</v>
      </c>
    </row>
    <row r="1332" customFormat="false" ht="18" hidden="false" customHeight="true" outlineLevel="0" collapsed="false">
      <c r="A1332" s="34"/>
      <c r="B1332" s="34"/>
      <c r="C1332" s="34"/>
      <c r="D1332" s="34"/>
      <c r="E1332" s="35" t="s">
        <v>326</v>
      </c>
      <c r="F1332" s="36" t="n">
        <v>6.23</v>
      </c>
      <c r="G1332" s="34"/>
      <c r="H1332" s="37" t="s">
        <v>327</v>
      </c>
      <c r="I1332" s="37"/>
      <c r="J1332" s="36" t="n">
        <v>35.11</v>
      </c>
    </row>
    <row r="1333" customFormat="false" ht="1" hidden="false" customHeight="true" outlineLevel="0" collapsed="false">
      <c r="A1333" s="38"/>
      <c r="B1333" s="38"/>
      <c r="C1333" s="38"/>
      <c r="D1333" s="38"/>
      <c r="E1333" s="38"/>
      <c r="F1333" s="38"/>
      <c r="G1333" s="38"/>
      <c r="H1333" s="38"/>
      <c r="I1333" s="38"/>
      <c r="J1333" s="38"/>
    </row>
    <row r="1334" customFormat="false" ht="18" hidden="false" customHeight="true" outlineLevel="0" collapsed="false">
      <c r="A1334" s="10"/>
      <c r="B1334" s="11" t="s">
        <v>9</v>
      </c>
      <c r="C1334" s="10" t="s">
        <v>10</v>
      </c>
      <c r="D1334" s="10" t="s">
        <v>11</v>
      </c>
      <c r="E1334" s="10" t="s">
        <v>310</v>
      </c>
      <c r="F1334" s="10"/>
      <c r="G1334" s="12" t="s">
        <v>12</v>
      </c>
      <c r="H1334" s="11" t="s">
        <v>13</v>
      </c>
      <c r="I1334" s="11" t="s">
        <v>14</v>
      </c>
      <c r="J1334" s="11" t="s">
        <v>16</v>
      </c>
    </row>
    <row r="1335" customFormat="false" ht="24" hidden="false" customHeight="true" outlineLevel="0" collapsed="false">
      <c r="A1335" s="16" t="s">
        <v>311</v>
      </c>
      <c r="B1335" s="17" t="s">
        <v>646</v>
      </c>
      <c r="C1335" s="16" t="s">
        <v>28</v>
      </c>
      <c r="D1335" s="16" t="s">
        <v>647</v>
      </c>
      <c r="E1335" s="16" t="s">
        <v>316</v>
      </c>
      <c r="F1335" s="16"/>
      <c r="G1335" s="18" t="s">
        <v>338</v>
      </c>
      <c r="H1335" s="28" t="n">
        <v>1</v>
      </c>
      <c r="I1335" s="20" t="n">
        <v>30.37</v>
      </c>
      <c r="J1335" s="20" t="n">
        <v>30.37</v>
      </c>
    </row>
    <row r="1336" customFormat="false" ht="26" hidden="false" customHeight="true" outlineLevel="0" collapsed="false">
      <c r="A1336" s="29" t="s">
        <v>313</v>
      </c>
      <c r="B1336" s="30" t="s">
        <v>895</v>
      </c>
      <c r="C1336" s="29" t="s">
        <v>28</v>
      </c>
      <c r="D1336" s="29" t="s">
        <v>896</v>
      </c>
      <c r="E1336" s="29" t="s">
        <v>316</v>
      </c>
      <c r="F1336" s="29"/>
      <c r="G1336" s="31" t="s">
        <v>338</v>
      </c>
      <c r="H1336" s="32" t="n">
        <v>1</v>
      </c>
      <c r="I1336" s="33" t="n">
        <v>0.34</v>
      </c>
      <c r="J1336" s="33" t="n">
        <v>0.34</v>
      </c>
    </row>
    <row r="1337" customFormat="false" ht="24" hidden="false" customHeight="true" outlineLevel="0" collapsed="false">
      <c r="A1337" s="39" t="s">
        <v>342</v>
      </c>
      <c r="B1337" s="40" t="s">
        <v>897</v>
      </c>
      <c r="C1337" s="39" t="s">
        <v>28</v>
      </c>
      <c r="D1337" s="39" t="s">
        <v>898</v>
      </c>
      <c r="E1337" s="39" t="s">
        <v>345</v>
      </c>
      <c r="F1337" s="39"/>
      <c r="G1337" s="41" t="s">
        <v>338</v>
      </c>
      <c r="H1337" s="42" t="n">
        <v>1</v>
      </c>
      <c r="I1337" s="43" t="n">
        <v>20.46</v>
      </c>
      <c r="J1337" s="43" t="n">
        <v>20.46</v>
      </c>
    </row>
    <row r="1338" customFormat="false" ht="26" hidden="false" customHeight="true" outlineLevel="0" collapsed="false">
      <c r="A1338" s="39" t="s">
        <v>342</v>
      </c>
      <c r="B1338" s="40" t="s">
        <v>768</v>
      </c>
      <c r="C1338" s="39" t="s">
        <v>28</v>
      </c>
      <c r="D1338" s="39" t="s">
        <v>769</v>
      </c>
      <c r="E1338" s="39" t="s">
        <v>770</v>
      </c>
      <c r="F1338" s="39"/>
      <c r="G1338" s="41" t="s">
        <v>338</v>
      </c>
      <c r="H1338" s="42" t="n">
        <v>1</v>
      </c>
      <c r="I1338" s="43" t="n">
        <v>3.39</v>
      </c>
      <c r="J1338" s="43" t="n">
        <v>3.39</v>
      </c>
    </row>
    <row r="1339" customFormat="false" ht="26" hidden="false" customHeight="true" outlineLevel="0" collapsed="false">
      <c r="A1339" s="39" t="s">
        <v>342</v>
      </c>
      <c r="B1339" s="40" t="s">
        <v>771</v>
      </c>
      <c r="C1339" s="39" t="s">
        <v>28</v>
      </c>
      <c r="D1339" s="39" t="s">
        <v>772</v>
      </c>
      <c r="E1339" s="39" t="s">
        <v>723</v>
      </c>
      <c r="F1339" s="39"/>
      <c r="G1339" s="41" t="s">
        <v>338</v>
      </c>
      <c r="H1339" s="42" t="n">
        <v>1</v>
      </c>
      <c r="I1339" s="43" t="n">
        <v>1.1</v>
      </c>
      <c r="J1339" s="43" t="n">
        <v>1.1</v>
      </c>
    </row>
    <row r="1340" customFormat="false" ht="26" hidden="false" customHeight="true" outlineLevel="0" collapsed="false">
      <c r="A1340" s="39" t="s">
        <v>342</v>
      </c>
      <c r="B1340" s="40" t="s">
        <v>773</v>
      </c>
      <c r="C1340" s="39" t="s">
        <v>28</v>
      </c>
      <c r="D1340" s="39" t="s">
        <v>774</v>
      </c>
      <c r="E1340" s="39" t="s">
        <v>770</v>
      </c>
      <c r="F1340" s="39"/>
      <c r="G1340" s="41" t="s">
        <v>338</v>
      </c>
      <c r="H1340" s="42" t="n">
        <v>1</v>
      </c>
      <c r="I1340" s="43" t="n">
        <v>1.34</v>
      </c>
      <c r="J1340" s="43" t="n">
        <v>1.34</v>
      </c>
    </row>
    <row r="1341" customFormat="false" ht="26" hidden="false" customHeight="true" outlineLevel="0" collapsed="false">
      <c r="A1341" s="39" t="s">
        <v>342</v>
      </c>
      <c r="B1341" s="40" t="s">
        <v>775</v>
      </c>
      <c r="C1341" s="39" t="s">
        <v>28</v>
      </c>
      <c r="D1341" s="39" t="s">
        <v>776</v>
      </c>
      <c r="E1341" s="39" t="s">
        <v>777</v>
      </c>
      <c r="F1341" s="39"/>
      <c r="G1341" s="41" t="s">
        <v>338</v>
      </c>
      <c r="H1341" s="42" t="n">
        <v>1</v>
      </c>
      <c r="I1341" s="43" t="n">
        <v>0.04</v>
      </c>
      <c r="J1341" s="43" t="n">
        <v>0.04</v>
      </c>
    </row>
    <row r="1342" customFormat="false" ht="26" hidden="false" customHeight="true" outlineLevel="0" collapsed="false">
      <c r="A1342" s="39" t="s">
        <v>342</v>
      </c>
      <c r="B1342" s="40" t="s">
        <v>951</v>
      </c>
      <c r="C1342" s="39" t="s">
        <v>28</v>
      </c>
      <c r="D1342" s="39" t="s">
        <v>952</v>
      </c>
      <c r="E1342" s="39" t="s">
        <v>371</v>
      </c>
      <c r="F1342" s="39"/>
      <c r="G1342" s="41" t="s">
        <v>338</v>
      </c>
      <c r="H1342" s="42" t="n">
        <v>1</v>
      </c>
      <c r="I1342" s="43" t="n">
        <v>1.97</v>
      </c>
      <c r="J1342" s="43" t="n">
        <v>1.97</v>
      </c>
    </row>
    <row r="1343" customFormat="false" ht="26" hidden="false" customHeight="true" outlineLevel="0" collapsed="false">
      <c r="A1343" s="39" t="s">
        <v>342</v>
      </c>
      <c r="B1343" s="40" t="s">
        <v>953</v>
      </c>
      <c r="C1343" s="39" t="s">
        <v>28</v>
      </c>
      <c r="D1343" s="39" t="s">
        <v>954</v>
      </c>
      <c r="E1343" s="39" t="s">
        <v>371</v>
      </c>
      <c r="F1343" s="39"/>
      <c r="G1343" s="41" t="s">
        <v>338</v>
      </c>
      <c r="H1343" s="42" t="n">
        <v>1</v>
      </c>
      <c r="I1343" s="43" t="n">
        <v>1.73</v>
      </c>
      <c r="J1343" s="43" t="n">
        <v>1.73</v>
      </c>
    </row>
    <row r="1344" customFormat="false" ht="18" hidden="false" customHeight="false" outlineLevel="0" collapsed="false">
      <c r="A1344" s="34"/>
      <c r="B1344" s="34"/>
      <c r="C1344" s="34"/>
      <c r="D1344" s="34"/>
      <c r="E1344" s="35" t="s">
        <v>323</v>
      </c>
      <c r="F1344" s="36" t="n">
        <v>9.6735187</v>
      </c>
      <c r="G1344" s="35" t="s">
        <v>324</v>
      </c>
      <c r="H1344" s="36" t="n">
        <v>11.13</v>
      </c>
      <c r="I1344" s="35" t="s">
        <v>325</v>
      </c>
      <c r="J1344" s="36" t="n">
        <v>20.8</v>
      </c>
    </row>
    <row r="1345" customFormat="false" ht="18" hidden="false" customHeight="true" outlineLevel="0" collapsed="false">
      <c r="A1345" s="34"/>
      <c r="B1345" s="34"/>
      <c r="C1345" s="34"/>
      <c r="D1345" s="34"/>
      <c r="E1345" s="35" t="s">
        <v>326</v>
      </c>
      <c r="F1345" s="36" t="n">
        <v>6.55</v>
      </c>
      <c r="G1345" s="34"/>
      <c r="H1345" s="37" t="s">
        <v>327</v>
      </c>
      <c r="I1345" s="37"/>
      <c r="J1345" s="36" t="n">
        <v>36.92</v>
      </c>
    </row>
    <row r="1346" customFormat="false" ht="1" hidden="false" customHeight="true" outlineLevel="0" collapsed="false">
      <c r="A1346" s="38"/>
      <c r="B1346" s="38"/>
      <c r="C1346" s="38"/>
      <c r="D1346" s="38"/>
      <c r="E1346" s="38"/>
      <c r="F1346" s="38"/>
      <c r="G1346" s="38"/>
      <c r="H1346" s="38"/>
      <c r="I1346" s="38"/>
      <c r="J1346" s="38"/>
    </row>
    <row r="1347" customFormat="false" ht="18" hidden="false" customHeight="true" outlineLevel="0" collapsed="false">
      <c r="A1347" s="10"/>
      <c r="B1347" s="11" t="s">
        <v>9</v>
      </c>
      <c r="C1347" s="10" t="s">
        <v>10</v>
      </c>
      <c r="D1347" s="10" t="s">
        <v>11</v>
      </c>
      <c r="E1347" s="10" t="s">
        <v>310</v>
      </c>
      <c r="F1347" s="10"/>
      <c r="G1347" s="12" t="s">
        <v>12</v>
      </c>
      <c r="H1347" s="11" t="s">
        <v>13</v>
      </c>
      <c r="I1347" s="11" t="s">
        <v>14</v>
      </c>
      <c r="J1347" s="11" t="s">
        <v>16</v>
      </c>
    </row>
    <row r="1348" customFormat="false" ht="52" hidden="false" customHeight="true" outlineLevel="0" collapsed="false">
      <c r="A1348" s="16" t="s">
        <v>311</v>
      </c>
      <c r="B1348" s="17" t="s">
        <v>397</v>
      </c>
      <c r="C1348" s="16" t="s">
        <v>28</v>
      </c>
      <c r="D1348" s="16" t="s">
        <v>398</v>
      </c>
      <c r="E1348" s="16" t="s">
        <v>331</v>
      </c>
      <c r="F1348" s="16"/>
      <c r="G1348" s="18" t="s">
        <v>332</v>
      </c>
      <c r="H1348" s="28" t="n">
        <v>1</v>
      </c>
      <c r="I1348" s="20" t="n">
        <v>9.03</v>
      </c>
      <c r="J1348" s="20" t="n">
        <v>9.03</v>
      </c>
    </row>
    <row r="1349" customFormat="false" ht="52" hidden="false" customHeight="true" outlineLevel="0" collapsed="false">
      <c r="A1349" s="29" t="s">
        <v>313</v>
      </c>
      <c r="B1349" s="30" t="s">
        <v>955</v>
      </c>
      <c r="C1349" s="29" t="s">
        <v>28</v>
      </c>
      <c r="D1349" s="29" t="s">
        <v>956</v>
      </c>
      <c r="E1349" s="29" t="s">
        <v>331</v>
      </c>
      <c r="F1349" s="29"/>
      <c r="G1349" s="31" t="s">
        <v>338</v>
      </c>
      <c r="H1349" s="32" t="n">
        <v>1</v>
      </c>
      <c r="I1349" s="33" t="n">
        <v>7.13</v>
      </c>
      <c r="J1349" s="33" t="n">
        <v>7.13</v>
      </c>
    </row>
    <row r="1350" customFormat="false" ht="52" hidden="false" customHeight="true" outlineLevel="0" collapsed="false">
      <c r="A1350" s="29" t="s">
        <v>313</v>
      </c>
      <c r="B1350" s="30" t="s">
        <v>957</v>
      </c>
      <c r="C1350" s="29" t="s">
        <v>28</v>
      </c>
      <c r="D1350" s="29" t="s">
        <v>958</v>
      </c>
      <c r="E1350" s="29" t="s">
        <v>331</v>
      </c>
      <c r="F1350" s="29"/>
      <c r="G1350" s="31" t="s">
        <v>338</v>
      </c>
      <c r="H1350" s="32" t="n">
        <v>1</v>
      </c>
      <c r="I1350" s="33" t="n">
        <v>1.9</v>
      </c>
      <c r="J1350" s="33" t="n">
        <v>1.9</v>
      </c>
    </row>
    <row r="1351" customFormat="false" ht="18" hidden="false" customHeight="false" outlineLevel="0" collapsed="false">
      <c r="A1351" s="34"/>
      <c r="B1351" s="34"/>
      <c r="C1351" s="34"/>
      <c r="D1351" s="34"/>
      <c r="E1351" s="35" t="s">
        <v>323</v>
      </c>
      <c r="F1351" s="36" t="n">
        <v>0</v>
      </c>
      <c r="G1351" s="35" t="s">
        <v>324</v>
      </c>
      <c r="H1351" s="36" t="n">
        <v>0</v>
      </c>
      <c r="I1351" s="35" t="s">
        <v>325</v>
      </c>
      <c r="J1351" s="36" t="n">
        <v>0</v>
      </c>
    </row>
    <row r="1352" customFormat="false" ht="18" hidden="false" customHeight="true" outlineLevel="0" collapsed="false">
      <c r="A1352" s="34"/>
      <c r="B1352" s="34"/>
      <c r="C1352" s="34"/>
      <c r="D1352" s="34"/>
      <c r="E1352" s="35" t="s">
        <v>326</v>
      </c>
      <c r="F1352" s="36" t="n">
        <v>1.94</v>
      </c>
      <c r="G1352" s="34"/>
      <c r="H1352" s="37" t="s">
        <v>327</v>
      </c>
      <c r="I1352" s="37"/>
      <c r="J1352" s="36" t="n">
        <v>10.97</v>
      </c>
    </row>
    <row r="1353" customFormat="false" ht="1" hidden="false" customHeight="true" outlineLevel="0" collapsed="false">
      <c r="A1353" s="38"/>
      <c r="B1353" s="38"/>
      <c r="C1353" s="38"/>
      <c r="D1353" s="38"/>
      <c r="E1353" s="38"/>
      <c r="F1353" s="38"/>
      <c r="G1353" s="38"/>
      <c r="H1353" s="38"/>
      <c r="I1353" s="38"/>
      <c r="J1353" s="38"/>
    </row>
    <row r="1354" customFormat="false" ht="18" hidden="false" customHeight="true" outlineLevel="0" collapsed="false">
      <c r="A1354" s="10"/>
      <c r="B1354" s="11" t="s">
        <v>9</v>
      </c>
      <c r="C1354" s="10" t="s">
        <v>10</v>
      </c>
      <c r="D1354" s="10" t="s">
        <v>11</v>
      </c>
      <c r="E1354" s="10" t="s">
        <v>310</v>
      </c>
      <c r="F1354" s="10"/>
      <c r="G1354" s="12" t="s">
        <v>12</v>
      </c>
      <c r="H1354" s="11" t="s">
        <v>13</v>
      </c>
      <c r="I1354" s="11" t="s">
        <v>14</v>
      </c>
      <c r="J1354" s="11" t="s">
        <v>16</v>
      </c>
    </row>
    <row r="1355" customFormat="false" ht="52" hidden="false" customHeight="true" outlineLevel="0" collapsed="false">
      <c r="A1355" s="16" t="s">
        <v>311</v>
      </c>
      <c r="B1355" s="17" t="s">
        <v>395</v>
      </c>
      <c r="C1355" s="16" t="s">
        <v>28</v>
      </c>
      <c r="D1355" s="16" t="s">
        <v>396</v>
      </c>
      <c r="E1355" s="16" t="s">
        <v>331</v>
      </c>
      <c r="F1355" s="16"/>
      <c r="G1355" s="18" t="s">
        <v>335</v>
      </c>
      <c r="H1355" s="28" t="n">
        <v>1</v>
      </c>
      <c r="I1355" s="20" t="n">
        <v>33.89</v>
      </c>
      <c r="J1355" s="20" t="n">
        <v>33.89</v>
      </c>
    </row>
    <row r="1356" customFormat="false" ht="52" hidden="false" customHeight="true" outlineLevel="0" collapsed="false">
      <c r="A1356" s="29" t="s">
        <v>313</v>
      </c>
      <c r="B1356" s="30" t="s">
        <v>955</v>
      </c>
      <c r="C1356" s="29" t="s">
        <v>28</v>
      </c>
      <c r="D1356" s="29" t="s">
        <v>956</v>
      </c>
      <c r="E1356" s="29" t="s">
        <v>331</v>
      </c>
      <c r="F1356" s="29"/>
      <c r="G1356" s="31" t="s">
        <v>338</v>
      </c>
      <c r="H1356" s="32" t="n">
        <v>1</v>
      </c>
      <c r="I1356" s="33" t="n">
        <v>7.13</v>
      </c>
      <c r="J1356" s="33" t="n">
        <v>7.13</v>
      </c>
    </row>
    <row r="1357" customFormat="false" ht="52" hidden="false" customHeight="true" outlineLevel="0" collapsed="false">
      <c r="A1357" s="29" t="s">
        <v>313</v>
      </c>
      <c r="B1357" s="30" t="s">
        <v>957</v>
      </c>
      <c r="C1357" s="29" t="s">
        <v>28</v>
      </c>
      <c r="D1357" s="29" t="s">
        <v>958</v>
      </c>
      <c r="E1357" s="29" t="s">
        <v>331</v>
      </c>
      <c r="F1357" s="29"/>
      <c r="G1357" s="31" t="s">
        <v>338</v>
      </c>
      <c r="H1357" s="32" t="n">
        <v>1</v>
      </c>
      <c r="I1357" s="33" t="n">
        <v>1.9</v>
      </c>
      <c r="J1357" s="33" t="n">
        <v>1.9</v>
      </c>
    </row>
    <row r="1358" customFormat="false" ht="52" hidden="false" customHeight="true" outlineLevel="0" collapsed="false">
      <c r="A1358" s="29" t="s">
        <v>313</v>
      </c>
      <c r="B1358" s="30" t="s">
        <v>959</v>
      </c>
      <c r="C1358" s="29" t="s">
        <v>28</v>
      </c>
      <c r="D1358" s="29" t="s">
        <v>960</v>
      </c>
      <c r="E1358" s="29" t="s">
        <v>331</v>
      </c>
      <c r="F1358" s="29"/>
      <c r="G1358" s="31" t="s">
        <v>338</v>
      </c>
      <c r="H1358" s="32" t="n">
        <v>1</v>
      </c>
      <c r="I1358" s="33" t="n">
        <v>9.35</v>
      </c>
      <c r="J1358" s="33" t="n">
        <v>9.35</v>
      </c>
    </row>
    <row r="1359" customFormat="false" ht="65" hidden="false" customHeight="true" outlineLevel="0" collapsed="false">
      <c r="A1359" s="29" t="s">
        <v>313</v>
      </c>
      <c r="B1359" s="30" t="s">
        <v>961</v>
      </c>
      <c r="C1359" s="29" t="s">
        <v>28</v>
      </c>
      <c r="D1359" s="29" t="s">
        <v>962</v>
      </c>
      <c r="E1359" s="29" t="s">
        <v>331</v>
      </c>
      <c r="F1359" s="29"/>
      <c r="G1359" s="31" t="s">
        <v>338</v>
      </c>
      <c r="H1359" s="32" t="n">
        <v>1</v>
      </c>
      <c r="I1359" s="33" t="n">
        <v>15.51</v>
      </c>
      <c r="J1359" s="33" t="n">
        <v>15.51</v>
      </c>
    </row>
    <row r="1360" customFormat="false" ht="18" hidden="false" customHeight="false" outlineLevel="0" collapsed="false">
      <c r="A1360" s="34"/>
      <c r="B1360" s="34"/>
      <c r="C1360" s="34"/>
      <c r="D1360" s="34"/>
      <c r="E1360" s="35" t="s">
        <v>323</v>
      </c>
      <c r="F1360" s="36" t="n">
        <v>0</v>
      </c>
      <c r="G1360" s="35" t="s">
        <v>324</v>
      </c>
      <c r="H1360" s="36" t="n">
        <v>0</v>
      </c>
      <c r="I1360" s="35" t="s">
        <v>325</v>
      </c>
      <c r="J1360" s="36" t="n">
        <v>0</v>
      </c>
    </row>
    <row r="1361" customFormat="false" ht="18" hidden="false" customHeight="true" outlineLevel="0" collapsed="false">
      <c r="A1361" s="34"/>
      <c r="B1361" s="34"/>
      <c r="C1361" s="34"/>
      <c r="D1361" s="34"/>
      <c r="E1361" s="35" t="s">
        <v>326</v>
      </c>
      <c r="F1361" s="36" t="n">
        <v>7.31</v>
      </c>
      <c r="G1361" s="34"/>
      <c r="H1361" s="37" t="s">
        <v>327</v>
      </c>
      <c r="I1361" s="37"/>
      <c r="J1361" s="36" t="n">
        <v>41.2</v>
      </c>
    </row>
    <row r="1362" customFormat="false" ht="1" hidden="false" customHeight="true" outlineLevel="0" collapsed="false">
      <c r="A1362" s="38"/>
      <c r="B1362" s="38"/>
      <c r="C1362" s="38"/>
      <c r="D1362" s="38"/>
      <c r="E1362" s="38"/>
      <c r="F1362" s="38"/>
      <c r="G1362" s="38"/>
      <c r="H1362" s="38"/>
      <c r="I1362" s="38"/>
      <c r="J1362" s="38"/>
    </row>
    <row r="1363" customFormat="false" ht="18" hidden="false" customHeight="true" outlineLevel="0" collapsed="false">
      <c r="A1363" s="10"/>
      <c r="B1363" s="11" t="s">
        <v>9</v>
      </c>
      <c r="C1363" s="10" t="s">
        <v>10</v>
      </c>
      <c r="D1363" s="10" t="s">
        <v>11</v>
      </c>
      <c r="E1363" s="10" t="s">
        <v>310</v>
      </c>
      <c r="F1363" s="10"/>
      <c r="G1363" s="12" t="s">
        <v>12</v>
      </c>
      <c r="H1363" s="11" t="s">
        <v>13</v>
      </c>
      <c r="I1363" s="11" t="s">
        <v>14</v>
      </c>
      <c r="J1363" s="11" t="s">
        <v>16</v>
      </c>
    </row>
    <row r="1364" customFormat="false" ht="52" hidden="false" customHeight="true" outlineLevel="0" collapsed="false">
      <c r="A1364" s="16" t="s">
        <v>311</v>
      </c>
      <c r="B1364" s="17" t="s">
        <v>955</v>
      </c>
      <c r="C1364" s="16" t="s">
        <v>28</v>
      </c>
      <c r="D1364" s="16" t="s">
        <v>956</v>
      </c>
      <c r="E1364" s="16" t="s">
        <v>331</v>
      </c>
      <c r="F1364" s="16"/>
      <c r="G1364" s="18" t="s">
        <v>338</v>
      </c>
      <c r="H1364" s="28" t="n">
        <v>1</v>
      </c>
      <c r="I1364" s="20" t="n">
        <v>7.13</v>
      </c>
      <c r="J1364" s="20" t="n">
        <v>7.13</v>
      </c>
    </row>
    <row r="1365" customFormat="false" ht="39" hidden="false" customHeight="true" outlineLevel="0" collapsed="false">
      <c r="A1365" s="39" t="s">
        <v>342</v>
      </c>
      <c r="B1365" s="40" t="s">
        <v>963</v>
      </c>
      <c r="C1365" s="39" t="s">
        <v>28</v>
      </c>
      <c r="D1365" s="39" t="s">
        <v>964</v>
      </c>
      <c r="E1365" s="39" t="s">
        <v>371</v>
      </c>
      <c r="F1365" s="39"/>
      <c r="G1365" s="41" t="s">
        <v>85</v>
      </c>
      <c r="H1365" s="42" t="n">
        <v>5.33E-005</v>
      </c>
      <c r="I1365" s="43" t="n">
        <v>133115.69</v>
      </c>
      <c r="J1365" s="43" t="n">
        <v>7.09</v>
      </c>
    </row>
    <row r="1366" customFormat="false" ht="39" hidden="false" customHeight="true" outlineLevel="0" collapsed="false">
      <c r="A1366" s="39" t="s">
        <v>342</v>
      </c>
      <c r="B1366" s="40" t="s">
        <v>965</v>
      </c>
      <c r="C1366" s="39" t="s">
        <v>28</v>
      </c>
      <c r="D1366" s="39" t="s">
        <v>966</v>
      </c>
      <c r="E1366" s="39" t="s">
        <v>356</v>
      </c>
      <c r="F1366" s="39"/>
      <c r="G1366" s="41" t="s">
        <v>85</v>
      </c>
      <c r="H1366" s="42" t="n">
        <v>7E-005</v>
      </c>
      <c r="I1366" s="43" t="n">
        <v>622.34</v>
      </c>
      <c r="J1366" s="43" t="n">
        <v>0.04</v>
      </c>
    </row>
    <row r="1367" customFormat="false" ht="18" hidden="false" customHeight="false" outlineLevel="0" collapsed="false">
      <c r="A1367" s="34"/>
      <c r="B1367" s="34"/>
      <c r="C1367" s="34"/>
      <c r="D1367" s="34"/>
      <c r="E1367" s="35" t="s">
        <v>323</v>
      </c>
      <c r="F1367" s="36" t="n">
        <v>0</v>
      </c>
      <c r="G1367" s="35" t="s">
        <v>324</v>
      </c>
      <c r="H1367" s="36" t="n">
        <v>0</v>
      </c>
      <c r="I1367" s="35" t="s">
        <v>325</v>
      </c>
      <c r="J1367" s="36" t="n">
        <v>0</v>
      </c>
    </row>
    <row r="1368" customFormat="false" ht="18" hidden="false" customHeight="true" outlineLevel="0" collapsed="false">
      <c r="A1368" s="34"/>
      <c r="B1368" s="34"/>
      <c r="C1368" s="34"/>
      <c r="D1368" s="34"/>
      <c r="E1368" s="35" t="s">
        <v>326</v>
      </c>
      <c r="F1368" s="36" t="n">
        <v>1.53</v>
      </c>
      <c r="G1368" s="34"/>
      <c r="H1368" s="37" t="s">
        <v>327</v>
      </c>
      <c r="I1368" s="37"/>
      <c r="J1368" s="36" t="n">
        <v>8.66</v>
      </c>
    </row>
    <row r="1369" customFormat="false" ht="1" hidden="false" customHeight="true" outlineLevel="0" collapsed="false">
      <c r="A1369" s="38"/>
      <c r="B1369" s="38"/>
      <c r="C1369" s="38"/>
      <c r="D1369" s="38"/>
      <c r="E1369" s="38"/>
      <c r="F1369" s="38"/>
      <c r="G1369" s="38"/>
      <c r="H1369" s="38"/>
      <c r="I1369" s="38"/>
      <c r="J1369" s="38"/>
    </row>
    <row r="1370" customFormat="false" ht="18" hidden="false" customHeight="true" outlineLevel="0" collapsed="false">
      <c r="A1370" s="10"/>
      <c r="B1370" s="11" t="s">
        <v>9</v>
      </c>
      <c r="C1370" s="10" t="s">
        <v>10</v>
      </c>
      <c r="D1370" s="10" t="s">
        <v>11</v>
      </c>
      <c r="E1370" s="10" t="s">
        <v>310</v>
      </c>
      <c r="F1370" s="10"/>
      <c r="G1370" s="12" t="s">
        <v>12</v>
      </c>
      <c r="H1370" s="11" t="s">
        <v>13</v>
      </c>
      <c r="I1370" s="11" t="s">
        <v>14</v>
      </c>
      <c r="J1370" s="11" t="s">
        <v>16</v>
      </c>
    </row>
    <row r="1371" customFormat="false" ht="52" hidden="false" customHeight="true" outlineLevel="0" collapsed="false">
      <c r="A1371" s="16" t="s">
        <v>311</v>
      </c>
      <c r="B1371" s="17" t="s">
        <v>957</v>
      </c>
      <c r="C1371" s="16" t="s">
        <v>28</v>
      </c>
      <c r="D1371" s="16" t="s">
        <v>958</v>
      </c>
      <c r="E1371" s="16" t="s">
        <v>331</v>
      </c>
      <c r="F1371" s="16"/>
      <c r="G1371" s="18" t="s">
        <v>338</v>
      </c>
      <c r="H1371" s="28" t="n">
        <v>1</v>
      </c>
      <c r="I1371" s="20" t="n">
        <v>1.9</v>
      </c>
      <c r="J1371" s="20" t="n">
        <v>1.9</v>
      </c>
    </row>
    <row r="1372" customFormat="false" ht="39" hidden="false" customHeight="true" outlineLevel="0" collapsed="false">
      <c r="A1372" s="39" t="s">
        <v>342</v>
      </c>
      <c r="B1372" s="40" t="s">
        <v>963</v>
      </c>
      <c r="C1372" s="39" t="s">
        <v>28</v>
      </c>
      <c r="D1372" s="39" t="s">
        <v>964</v>
      </c>
      <c r="E1372" s="39" t="s">
        <v>371</v>
      </c>
      <c r="F1372" s="39"/>
      <c r="G1372" s="41" t="s">
        <v>85</v>
      </c>
      <c r="H1372" s="42" t="n">
        <v>1.43E-005</v>
      </c>
      <c r="I1372" s="43" t="n">
        <v>133115.69</v>
      </c>
      <c r="J1372" s="43" t="n">
        <v>1.9</v>
      </c>
    </row>
    <row r="1373" customFormat="false" ht="18" hidden="false" customHeight="false" outlineLevel="0" collapsed="false">
      <c r="A1373" s="34"/>
      <c r="B1373" s="34"/>
      <c r="C1373" s="34"/>
      <c r="D1373" s="34"/>
      <c r="E1373" s="35" t="s">
        <v>323</v>
      </c>
      <c r="F1373" s="36" t="n">
        <v>0</v>
      </c>
      <c r="G1373" s="35" t="s">
        <v>324</v>
      </c>
      <c r="H1373" s="36" t="n">
        <v>0</v>
      </c>
      <c r="I1373" s="35" t="s">
        <v>325</v>
      </c>
      <c r="J1373" s="36" t="n">
        <v>0</v>
      </c>
    </row>
    <row r="1374" customFormat="false" ht="18" hidden="false" customHeight="true" outlineLevel="0" collapsed="false">
      <c r="A1374" s="34"/>
      <c r="B1374" s="34"/>
      <c r="C1374" s="34"/>
      <c r="D1374" s="34"/>
      <c r="E1374" s="35" t="s">
        <v>326</v>
      </c>
      <c r="F1374" s="36" t="n">
        <v>0.41</v>
      </c>
      <c r="G1374" s="34"/>
      <c r="H1374" s="37" t="s">
        <v>327</v>
      </c>
      <c r="I1374" s="37"/>
      <c r="J1374" s="36" t="n">
        <v>2.31</v>
      </c>
    </row>
    <row r="1375" customFormat="false" ht="1" hidden="false" customHeight="true" outlineLevel="0" collapsed="false">
      <c r="A1375" s="38"/>
      <c r="B1375" s="38"/>
      <c r="C1375" s="38"/>
      <c r="D1375" s="38"/>
      <c r="E1375" s="38"/>
      <c r="F1375" s="38"/>
      <c r="G1375" s="38"/>
      <c r="H1375" s="38"/>
      <c r="I1375" s="38"/>
      <c r="J1375" s="38"/>
    </row>
    <row r="1376" customFormat="false" ht="18" hidden="false" customHeight="true" outlineLevel="0" collapsed="false">
      <c r="A1376" s="10"/>
      <c r="B1376" s="11" t="s">
        <v>9</v>
      </c>
      <c r="C1376" s="10" t="s">
        <v>10</v>
      </c>
      <c r="D1376" s="10" t="s">
        <v>11</v>
      </c>
      <c r="E1376" s="10" t="s">
        <v>310</v>
      </c>
      <c r="F1376" s="10"/>
      <c r="G1376" s="12" t="s">
        <v>12</v>
      </c>
      <c r="H1376" s="11" t="s">
        <v>13</v>
      </c>
      <c r="I1376" s="11" t="s">
        <v>14</v>
      </c>
      <c r="J1376" s="11" t="s">
        <v>16</v>
      </c>
    </row>
    <row r="1377" customFormat="false" ht="52" hidden="false" customHeight="true" outlineLevel="0" collapsed="false">
      <c r="A1377" s="16" t="s">
        <v>311</v>
      </c>
      <c r="B1377" s="17" t="s">
        <v>959</v>
      </c>
      <c r="C1377" s="16" t="s">
        <v>28</v>
      </c>
      <c r="D1377" s="16" t="s">
        <v>960</v>
      </c>
      <c r="E1377" s="16" t="s">
        <v>331</v>
      </c>
      <c r="F1377" s="16"/>
      <c r="G1377" s="18" t="s">
        <v>338</v>
      </c>
      <c r="H1377" s="28" t="n">
        <v>1</v>
      </c>
      <c r="I1377" s="20" t="n">
        <v>9.35</v>
      </c>
      <c r="J1377" s="20" t="n">
        <v>9.35</v>
      </c>
    </row>
    <row r="1378" customFormat="false" ht="39" hidden="false" customHeight="true" outlineLevel="0" collapsed="false">
      <c r="A1378" s="39" t="s">
        <v>342</v>
      </c>
      <c r="B1378" s="40" t="s">
        <v>963</v>
      </c>
      <c r="C1378" s="39" t="s">
        <v>28</v>
      </c>
      <c r="D1378" s="39" t="s">
        <v>964</v>
      </c>
      <c r="E1378" s="39" t="s">
        <v>371</v>
      </c>
      <c r="F1378" s="39"/>
      <c r="G1378" s="41" t="s">
        <v>85</v>
      </c>
      <c r="H1378" s="42" t="n">
        <v>7E-005</v>
      </c>
      <c r="I1378" s="43" t="n">
        <v>133115.69</v>
      </c>
      <c r="J1378" s="43" t="n">
        <v>9.31</v>
      </c>
    </row>
    <row r="1379" customFormat="false" ht="39" hidden="false" customHeight="true" outlineLevel="0" collapsed="false">
      <c r="A1379" s="39" t="s">
        <v>342</v>
      </c>
      <c r="B1379" s="40" t="s">
        <v>965</v>
      </c>
      <c r="C1379" s="39" t="s">
        <v>28</v>
      </c>
      <c r="D1379" s="39" t="s">
        <v>966</v>
      </c>
      <c r="E1379" s="39" t="s">
        <v>356</v>
      </c>
      <c r="F1379" s="39"/>
      <c r="G1379" s="41" t="s">
        <v>85</v>
      </c>
      <c r="H1379" s="42" t="n">
        <v>8E-005</v>
      </c>
      <c r="I1379" s="43" t="n">
        <v>622.34</v>
      </c>
      <c r="J1379" s="43" t="n">
        <v>0.04</v>
      </c>
    </row>
    <row r="1380" customFormat="false" ht="18" hidden="false" customHeight="false" outlineLevel="0" collapsed="false">
      <c r="A1380" s="34"/>
      <c r="B1380" s="34"/>
      <c r="C1380" s="34"/>
      <c r="D1380" s="34"/>
      <c r="E1380" s="35" t="s">
        <v>323</v>
      </c>
      <c r="F1380" s="36" t="n">
        <v>0</v>
      </c>
      <c r="G1380" s="35" t="s">
        <v>324</v>
      </c>
      <c r="H1380" s="36" t="n">
        <v>0</v>
      </c>
      <c r="I1380" s="35" t="s">
        <v>325</v>
      </c>
      <c r="J1380" s="36" t="n">
        <v>0</v>
      </c>
    </row>
    <row r="1381" customFormat="false" ht="18" hidden="false" customHeight="true" outlineLevel="0" collapsed="false">
      <c r="A1381" s="34"/>
      <c r="B1381" s="34"/>
      <c r="C1381" s="34"/>
      <c r="D1381" s="34"/>
      <c r="E1381" s="35" t="s">
        <v>326</v>
      </c>
      <c r="F1381" s="36" t="n">
        <v>2.01</v>
      </c>
      <c r="G1381" s="34"/>
      <c r="H1381" s="37" t="s">
        <v>327</v>
      </c>
      <c r="I1381" s="37"/>
      <c r="J1381" s="36" t="n">
        <v>11.36</v>
      </c>
    </row>
    <row r="1382" customFormat="false" ht="1" hidden="false" customHeight="true" outlineLevel="0" collapsed="false">
      <c r="A1382" s="38"/>
      <c r="B1382" s="38"/>
      <c r="C1382" s="38"/>
      <c r="D1382" s="38"/>
      <c r="E1382" s="38"/>
      <c r="F1382" s="38"/>
      <c r="G1382" s="38"/>
      <c r="H1382" s="38"/>
      <c r="I1382" s="38"/>
      <c r="J1382" s="38"/>
    </row>
    <row r="1383" customFormat="false" ht="18" hidden="false" customHeight="true" outlineLevel="0" collapsed="false">
      <c r="A1383" s="10"/>
      <c r="B1383" s="11" t="s">
        <v>9</v>
      </c>
      <c r="C1383" s="10" t="s">
        <v>10</v>
      </c>
      <c r="D1383" s="10" t="s">
        <v>11</v>
      </c>
      <c r="E1383" s="10" t="s">
        <v>310</v>
      </c>
      <c r="F1383" s="10"/>
      <c r="G1383" s="12" t="s">
        <v>12</v>
      </c>
      <c r="H1383" s="11" t="s">
        <v>13</v>
      </c>
      <c r="I1383" s="11" t="s">
        <v>14</v>
      </c>
      <c r="J1383" s="11" t="s">
        <v>16</v>
      </c>
    </row>
    <row r="1384" customFormat="false" ht="65" hidden="false" customHeight="true" outlineLevel="0" collapsed="false">
      <c r="A1384" s="16" t="s">
        <v>311</v>
      </c>
      <c r="B1384" s="17" t="s">
        <v>961</v>
      </c>
      <c r="C1384" s="16" t="s">
        <v>28</v>
      </c>
      <c r="D1384" s="16" t="s">
        <v>962</v>
      </c>
      <c r="E1384" s="16" t="s">
        <v>331</v>
      </c>
      <c r="F1384" s="16"/>
      <c r="G1384" s="18" t="s">
        <v>338</v>
      </c>
      <c r="H1384" s="28" t="n">
        <v>1</v>
      </c>
      <c r="I1384" s="20" t="n">
        <v>15.51</v>
      </c>
      <c r="J1384" s="20" t="n">
        <v>15.51</v>
      </c>
    </row>
    <row r="1385" customFormat="false" ht="24" hidden="false" customHeight="true" outlineLevel="0" collapsed="false">
      <c r="A1385" s="39" t="s">
        <v>342</v>
      </c>
      <c r="B1385" s="40" t="s">
        <v>967</v>
      </c>
      <c r="C1385" s="39" t="s">
        <v>28</v>
      </c>
      <c r="D1385" s="39" t="s">
        <v>968</v>
      </c>
      <c r="E1385" s="39" t="s">
        <v>356</v>
      </c>
      <c r="F1385" s="39"/>
      <c r="G1385" s="41" t="s">
        <v>652</v>
      </c>
      <c r="H1385" s="42" t="n">
        <v>2.50239</v>
      </c>
      <c r="I1385" s="43" t="n">
        <v>6.2</v>
      </c>
      <c r="J1385" s="43" t="n">
        <v>15.51</v>
      </c>
    </row>
    <row r="1386" customFormat="false" ht="18" hidden="false" customHeight="false" outlineLevel="0" collapsed="false">
      <c r="A1386" s="34"/>
      <c r="B1386" s="34"/>
      <c r="C1386" s="34"/>
      <c r="D1386" s="34"/>
      <c r="E1386" s="35" t="s">
        <v>323</v>
      </c>
      <c r="F1386" s="36" t="n">
        <v>0</v>
      </c>
      <c r="G1386" s="35" t="s">
        <v>324</v>
      </c>
      <c r="H1386" s="36" t="n">
        <v>0</v>
      </c>
      <c r="I1386" s="35" t="s">
        <v>325</v>
      </c>
      <c r="J1386" s="36" t="n">
        <v>0</v>
      </c>
    </row>
    <row r="1387" customFormat="false" ht="18" hidden="false" customHeight="true" outlineLevel="0" collapsed="false">
      <c r="A1387" s="34"/>
      <c r="B1387" s="34"/>
      <c r="C1387" s="34"/>
      <c r="D1387" s="34"/>
      <c r="E1387" s="35" t="s">
        <v>326</v>
      </c>
      <c r="F1387" s="36" t="n">
        <v>3.34</v>
      </c>
      <c r="G1387" s="34"/>
      <c r="H1387" s="37" t="s">
        <v>327</v>
      </c>
      <c r="I1387" s="37"/>
      <c r="J1387" s="36" t="n">
        <v>18.85</v>
      </c>
    </row>
    <row r="1388" customFormat="false" ht="1" hidden="false" customHeight="true" outlineLevel="0" collapsed="false">
      <c r="A1388" s="38"/>
      <c r="B1388" s="38"/>
      <c r="C1388" s="38"/>
      <c r="D1388" s="38"/>
      <c r="E1388" s="38"/>
      <c r="F1388" s="38"/>
      <c r="G1388" s="38"/>
      <c r="H1388" s="38"/>
      <c r="I1388" s="38"/>
      <c r="J1388" s="38"/>
    </row>
    <row r="1389" customFormat="false" ht="18" hidden="false" customHeight="true" outlineLevel="0" collapsed="false">
      <c r="A1389" s="10"/>
      <c r="B1389" s="11" t="s">
        <v>9</v>
      </c>
      <c r="C1389" s="10" t="s">
        <v>10</v>
      </c>
      <c r="D1389" s="10" t="s">
        <v>11</v>
      </c>
      <c r="E1389" s="10" t="s">
        <v>310</v>
      </c>
      <c r="F1389" s="10"/>
      <c r="G1389" s="12" t="s">
        <v>12</v>
      </c>
      <c r="H1389" s="11" t="s">
        <v>13</v>
      </c>
      <c r="I1389" s="11" t="s">
        <v>14</v>
      </c>
      <c r="J1389" s="11" t="s">
        <v>16</v>
      </c>
    </row>
    <row r="1390" customFormat="false" ht="24" hidden="false" customHeight="true" outlineLevel="0" collapsed="false">
      <c r="A1390" s="16" t="s">
        <v>311</v>
      </c>
      <c r="B1390" s="17" t="s">
        <v>339</v>
      </c>
      <c r="C1390" s="16" t="s">
        <v>28</v>
      </c>
      <c r="D1390" s="16" t="s">
        <v>340</v>
      </c>
      <c r="E1390" s="16" t="s">
        <v>316</v>
      </c>
      <c r="F1390" s="16"/>
      <c r="G1390" s="18" t="s">
        <v>338</v>
      </c>
      <c r="H1390" s="28" t="n">
        <v>1</v>
      </c>
      <c r="I1390" s="20" t="n">
        <v>22.1</v>
      </c>
      <c r="J1390" s="20" t="n">
        <v>22.1</v>
      </c>
    </row>
    <row r="1391" customFormat="false" ht="26" hidden="false" customHeight="true" outlineLevel="0" collapsed="false">
      <c r="A1391" s="29" t="s">
        <v>313</v>
      </c>
      <c r="B1391" s="30" t="s">
        <v>899</v>
      </c>
      <c r="C1391" s="29" t="s">
        <v>28</v>
      </c>
      <c r="D1391" s="29" t="s">
        <v>900</v>
      </c>
      <c r="E1391" s="29" t="s">
        <v>316</v>
      </c>
      <c r="F1391" s="29"/>
      <c r="G1391" s="31" t="s">
        <v>338</v>
      </c>
      <c r="H1391" s="32" t="n">
        <v>1</v>
      </c>
      <c r="I1391" s="33" t="n">
        <v>0.34</v>
      </c>
      <c r="J1391" s="33" t="n">
        <v>0.34</v>
      </c>
    </row>
    <row r="1392" customFormat="false" ht="24" hidden="false" customHeight="true" outlineLevel="0" collapsed="false">
      <c r="A1392" s="39" t="s">
        <v>342</v>
      </c>
      <c r="B1392" s="40" t="s">
        <v>901</v>
      </c>
      <c r="C1392" s="39" t="s">
        <v>28</v>
      </c>
      <c r="D1392" s="39" t="s">
        <v>902</v>
      </c>
      <c r="E1392" s="39" t="s">
        <v>345</v>
      </c>
      <c r="F1392" s="39"/>
      <c r="G1392" s="41" t="s">
        <v>338</v>
      </c>
      <c r="H1392" s="42" t="n">
        <v>1</v>
      </c>
      <c r="I1392" s="43" t="n">
        <v>13.95</v>
      </c>
      <c r="J1392" s="43" t="n">
        <v>13.95</v>
      </c>
    </row>
    <row r="1393" customFormat="false" ht="26" hidden="false" customHeight="true" outlineLevel="0" collapsed="false">
      <c r="A1393" s="39" t="s">
        <v>342</v>
      </c>
      <c r="B1393" s="40" t="s">
        <v>768</v>
      </c>
      <c r="C1393" s="39" t="s">
        <v>28</v>
      </c>
      <c r="D1393" s="39" t="s">
        <v>769</v>
      </c>
      <c r="E1393" s="39" t="s">
        <v>770</v>
      </c>
      <c r="F1393" s="39"/>
      <c r="G1393" s="41" t="s">
        <v>338</v>
      </c>
      <c r="H1393" s="42" t="n">
        <v>1</v>
      </c>
      <c r="I1393" s="43" t="n">
        <v>3.39</v>
      </c>
      <c r="J1393" s="43" t="n">
        <v>3.39</v>
      </c>
    </row>
    <row r="1394" customFormat="false" ht="26" hidden="false" customHeight="true" outlineLevel="0" collapsed="false">
      <c r="A1394" s="39" t="s">
        <v>342</v>
      </c>
      <c r="B1394" s="40" t="s">
        <v>771</v>
      </c>
      <c r="C1394" s="39" t="s">
        <v>28</v>
      </c>
      <c r="D1394" s="39" t="s">
        <v>772</v>
      </c>
      <c r="E1394" s="39" t="s">
        <v>723</v>
      </c>
      <c r="F1394" s="39"/>
      <c r="G1394" s="41" t="s">
        <v>338</v>
      </c>
      <c r="H1394" s="42" t="n">
        <v>1</v>
      </c>
      <c r="I1394" s="43" t="n">
        <v>1.1</v>
      </c>
      <c r="J1394" s="43" t="n">
        <v>1.1</v>
      </c>
    </row>
    <row r="1395" customFormat="false" ht="26" hidden="false" customHeight="true" outlineLevel="0" collapsed="false">
      <c r="A1395" s="39" t="s">
        <v>342</v>
      </c>
      <c r="B1395" s="40" t="s">
        <v>773</v>
      </c>
      <c r="C1395" s="39" t="s">
        <v>28</v>
      </c>
      <c r="D1395" s="39" t="s">
        <v>774</v>
      </c>
      <c r="E1395" s="39" t="s">
        <v>770</v>
      </c>
      <c r="F1395" s="39"/>
      <c r="G1395" s="41" t="s">
        <v>338</v>
      </c>
      <c r="H1395" s="42" t="n">
        <v>1</v>
      </c>
      <c r="I1395" s="43" t="n">
        <v>1.34</v>
      </c>
      <c r="J1395" s="43" t="n">
        <v>1.34</v>
      </c>
    </row>
    <row r="1396" customFormat="false" ht="26" hidden="false" customHeight="true" outlineLevel="0" collapsed="false">
      <c r="A1396" s="39" t="s">
        <v>342</v>
      </c>
      <c r="B1396" s="40" t="s">
        <v>775</v>
      </c>
      <c r="C1396" s="39" t="s">
        <v>28</v>
      </c>
      <c r="D1396" s="39" t="s">
        <v>776</v>
      </c>
      <c r="E1396" s="39" t="s">
        <v>777</v>
      </c>
      <c r="F1396" s="39"/>
      <c r="G1396" s="41" t="s">
        <v>338</v>
      </c>
      <c r="H1396" s="42" t="n">
        <v>1</v>
      </c>
      <c r="I1396" s="43" t="n">
        <v>0.04</v>
      </c>
      <c r="J1396" s="43" t="n">
        <v>0.04</v>
      </c>
    </row>
    <row r="1397" customFormat="false" ht="26" hidden="false" customHeight="true" outlineLevel="0" collapsed="false">
      <c r="A1397" s="39" t="s">
        <v>342</v>
      </c>
      <c r="B1397" s="40" t="s">
        <v>778</v>
      </c>
      <c r="C1397" s="39" t="s">
        <v>28</v>
      </c>
      <c r="D1397" s="39" t="s">
        <v>779</v>
      </c>
      <c r="E1397" s="39" t="s">
        <v>371</v>
      </c>
      <c r="F1397" s="39"/>
      <c r="G1397" s="41" t="s">
        <v>338</v>
      </c>
      <c r="H1397" s="42" t="n">
        <v>1</v>
      </c>
      <c r="I1397" s="43" t="n">
        <v>0.61</v>
      </c>
      <c r="J1397" s="43" t="n">
        <v>0.61</v>
      </c>
    </row>
    <row r="1398" customFormat="false" ht="26" hidden="false" customHeight="true" outlineLevel="0" collapsed="false">
      <c r="A1398" s="39" t="s">
        <v>342</v>
      </c>
      <c r="B1398" s="40" t="s">
        <v>780</v>
      </c>
      <c r="C1398" s="39" t="s">
        <v>28</v>
      </c>
      <c r="D1398" s="39" t="s">
        <v>781</v>
      </c>
      <c r="E1398" s="39" t="s">
        <v>371</v>
      </c>
      <c r="F1398" s="39"/>
      <c r="G1398" s="41" t="s">
        <v>338</v>
      </c>
      <c r="H1398" s="42" t="n">
        <v>1</v>
      </c>
      <c r="I1398" s="43" t="n">
        <v>1.33</v>
      </c>
      <c r="J1398" s="43" t="n">
        <v>1.33</v>
      </c>
    </row>
    <row r="1399" customFormat="false" ht="18" hidden="false" customHeight="false" outlineLevel="0" collapsed="false">
      <c r="A1399" s="34"/>
      <c r="B1399" s="34"/>
      <c r="C1399" s="34"/>
      <c r="D1399" s="34"/>
      <c r="E1399" s="35" t="s">
        <v>323</v>
      </c>
      <c r="F1399" s="36" t="n">
        <v>6.6458934</v>
      </c>
      <c r="G1399" s="35" t="s">
        <v>324</v>
      </c>
      <c r="H1399" s="36" t="n">
        <v>7.64</v>
      </c>
      <c r="I1399" s="35" t="s">
        <v>325</v>
      </c>
      <c r="J1399" s="36" t="n">
        <v>14.29</v>
      </c>
    </row>
    <row r="1400" customFormat="false" ht="18" hidden="false" customHeight="true" outlineLevel="0" collapsed="false">
      <c r="A1400" s="34"/>
      <c r="B1400" s="34"/>
      <c r="C1400" s="34"/>
      <c r="D1400" s="34"/>
      <c r="E1400" s="35" t="s">
        <v>326</v>
      </c>
      <c r="F1400" s="36" t="n">
        <v>4.76</v>
      </c>
      <c r="G1400" s="34"/>
      <c r="H1400" s="37" t="s">
        <v>327</v>
      </c>
      <c r="I1400" s="37"/>
      <c r="J1400" s="36" t="n">
        <v>26.86</v>
      </c>
    </row>
    <row r="1401" customFormat="false" ht="1" hidden="false" customHeight="true" outlineLevel="0" collapsed="false">
      <c r="A1401" s="38"/>
      <c r="B1401" s="38"/>
      <c r="C1401" s="38"/>
      <c r="D1401" s="38"/>
      <c r="E1401" s="38"/>
      <c r="F1401" s="38"/>
      <c r="G1401" s="38"/>
      <c r="H1401" s="38"/>
      <c r="I1401" s="38"/>
      <c r="J1401" s="38"/>
    </row>
    <row r="1402" customFormat="false" ht="18" hidden="false" customHeight="true" outlineLevel="0" collapsed="false">
      <c r="A1402" s="10"/>
      <c r="B1402" s="11" t="s">
        <v>9</v>
      </c>
      <c r="C1402" s="10" t="s">
        <v>10</v>
      </c>
      <c r="D1402" s="10" t="s">
        <v>11</v>
      </c>
      <c r="E1402" s="10" t="s">
        <v>310</v>
      </c>
      <c r="F1402" s="10"/>
      <c r="G1402" s="12" t="s">
        <v>12</v>
      </c>
      <c r="H1402" s="11" t="s">
        <v>13</v>
      </c>
      <c r="I1402" s="11" t="s">
        <v>14</v>
      </c>
      <c r="J1402" s="11" t="s">
        <v>16</v>
      </c>
    </row>
    <row r="1403" customFormat="false" ht="39" hidden="false" customHeight="true" outlineLevel="0" collapsed="false">
      <c r="A1403" s="16" t="s">
        <v>311</v>
      </c>
      <c r="B1403" s="17" t="s">
        <v>683</v>
      </c>
      <c r="C1403" s="16" t="s">
        <v>28</v>
      </c>
      <c r="D1403" s="16" t="s">
        <v>684</v>
      </c>
      <c r="E1403" s="16" t="s">
        <v>550</v>
      </c>
      <c r="F1403" s="16"/>
      <c r="G1403" s="18" t="s">
        <v>85</v>
      </c>
      <c r="H1403" s="28" t="n">
        <v>1</v>
      </c>
      <c r="I1403" s="20" t="n">
        <v>26.75</v>
      </c>
      <c r="J1403" s="20" t="n">
        <v>26.75</v>
      </c>
    </row>
    <row r="1404" customFormat="false" ht="26" hidden="false" customHeight="true" outlineLevel="0" collapsed="false">
      <c r="A1404" s="29" t="s">
        <v>313</v>
      </c>
      <c r="B1404" s="30" t="s">
        <v>551</v>
      </c>
      <c r="C1404" s="29" t="s">
        <v>28</v>
      </c>
      <c r="D1404" s="29" t="s">
        <v>552</v>
      </c>
      <c r="E1404" s="29" t="s">
        <v>316</v>
      </c>
      <c r="F1404" s="29"/>
      <c r="G1404" s="31" t="s">
        <v>338</v>
      </c>
      <c r="H1404" s="32" t="n">
        <v>0.3106</v>
      </c>
      <c r="I1404" s="33" t="n">
        <v>23.65</v>
      </c>
      <c r="J1404" s="33" t="n">
        <v>7.34</v>
      </c>
    </row>
    <row r="1405" customFormat="false" ht="24" hidden="false" customHeight="true" outlineLevel="0" collapsed="false">
      <c r="A1405" s="29" t="s">
        <v>313</v>
      </c>
      <c r="B1405" s="30" t="s">
        <v>553</v>
      </c>
      <c r="C1405" s="29" t="s">
        <v>28</v>
      </c>
      <c r="D1405" s="29" t="s">
        <v>554</v>
      </c>
      <c r="E1405" s="29" t="s">
        <v>316</v>
      </c>
      <c r="F1405" s="29"/>
      <c r="G1405" s="31" t="s">
        <v>338</v>
      </c>
      <c r="H1405" s="32" t="n">
        <v>0.3106</v>
      </c>
      <c r="I1405" s="33" t="n">
        <v>29.25</v>
      </c>
      <c r="J1405" s="33" t="n">
        <v>9.08</v>
      </c>
    </row>
    <row r="1406" customFormat="false" ht="39" hidden="false" customHeight="true" outlineLevel="0" collapsed="false">
      <c r="A1406" s="39" t="s">
        <v>342</v>
      </c>
      <c r="B1406" s="40" t="s">
        <v>969</v>
      </c>
      <c r="C1406" s="39" t="s">
        <v>28</v>
      </c>
      <c r="D1406" s="39" t="s">
        <v>970</v>
      </c>
      <c r="E1406" s="39" t="s">
        <v>356</v>
      </c>
      <c r="F1406" s="39"/>
      <c r="G1406" s="41" t="s">
        <v>85</v>
      </c>
      <c r="H1406" s="42" t="n">
        <v>1</v>
      </c>
      <c r="I1406" s="43" t="n">
        <v>0.92</v>
      </c>
      <c r="J1406" s="43" t="n">
        <v>0.92</v>
      </c>
    </row>
    <row r="1407" customFormat="false" ht="26" hidden="false" customHeight="true" outlineLevel="0" collapsed="false">
      <c r="A1407" s="39" t="s">
        <v>342</v>
      </c>
      <c r="B1407" s="40" t="s">
        <v>971</v>
      </c>
      <c r="C1407" s="39" t="s">
        <v>28</v>
      </c>
      <c r="D1407" s="39" t="s">
        <v>972</v>
      </c>
      <c r="E1407" s="39" t="s">
        <v>356</v>
      </c>
      <c r="F1407" s="39"/>
      <c r="G1407" s="41" t="s">
        <v>85</v>
      </c>
      <c r="H1407" s="42" t="n">
        <v>1</v>
      </c>
      <c r="I1407" s="43" t="n">
        <v>7.98</v>
      </c>
      <c r="J1407" s="43" t="n">
        <v>7.98</v>
      </c>
    </row>
    <row r="1408" customFormat="false" ht="39" hidden="false" customHeight="true" outlineLevel="0" collapsed="false">
      <c r="A1408" s="39" t="s">
        <v>342</v>
      </c>
      <c r="B1408" s="40" t="s">
        <v>973</v>
      </c>
      <c r="C1408" s="39" t="s">
        <v>28</v>
      </c>
      <c r="D1408" s="39" t="s">
        <v>974</v>
      </c>
      <c r="E1408" s="39" t="s">
        <v>356</v>
      </c>
      <c r="F1408" s="39"/>
      <c r="G1408" s="41" t="s">
        <v>85</v>
      </c>
      <c r="H1408" s="42" t="n">
        <v>1</v>
      </c>
      <c r="I1408" s="43" t="n">
        <v>1.43</v>
      </c>
      <c r="J1408" s="43" t="n">
        <v>1.43</v>
      </c>
    </row>
    <row r="1409" customFormat="false" ht="18" hidden="false" customHeight="false" outlineLevel="0" collapsed="false">
      <c r="A1409" s="34"/>
      <c r="B1409" s="34"/>
      <c r="C1409" s="34"/>
      <c r="D1409" s="34"/>
      <c r="E1409" s="35" t="s">
        <v>323</v>
      </c>
      <c r="F1409" s="36" t="n">
        <v>5.34833968933123</v>
      </c>
      <c r="G1409" s="35" t="s">
        <v>324</v>
      </c>
      <c r="H1409" s="36" t="n">
        <v>6.15</v>
      </c>
      <c r="I1409" s="35" t="s">
        <v>325</v>
      </c>
      <c r="J1409" s="36" t="n">
        <v>11.5</v>
      </c>
    </row>
    <row r="1410" customFormat="false" ht="18" hidden="false" customHeight="true" outlineLevel="0" collapsed="false">
      <c r="A1410" s="34"/>
      <c r="B1410" s="34"/>
      <c r="C1410" s="34"/>
      <c r="D1410" s="34"/>
      <c r="E1410" s="35" t="s">
        <v>326</v>
      </c>
      <c r="F1410" s="36" t="n">
        <v>5.77</v>
      </c>
      <c r="G1410" s="34"/>
      <c r="H1410" s="37" t="s">
        <v>327</v>
      </c>
      <c r="I1410" s="37"/>
      <c r="J1410" s="36" t="n">
        <v>32.52</v>
      </c>
    </row>
    <row r="1411" customFormat="false" ht="1" hidden="false" customHeight="true" outlineLevel="0" collapsed="false">
      <c r="A1411" s="38"/>
      <c r="B1411" s="38"/>
      <c r="C1411" s="38"/>
      <c r="D1411" s="38"/>
      <c r="E1411" s="38"/>
      <c r="F1411" s="38"/>
      <c r="G1411" s="38"/>
      <c r="H1411" s="38"/>
      <c r="I1411" s="38"/>
      <c r="J1411" s="38"/>
    </row>
    <row r="1412" customFormat="false" ht="18" hidden="false" customHeight="true" outlineLevel="0" collapsed="false">
      <c r="A1412" s="10"/>
      <c r="B1412" s="11" t="s">
        <v>9</v>
      </c>
      <c r="C1412" s="10" t="s">
        <v>10</v>
      </c>
      <c r="D1412" s="10" t="s">
        <v>11</v>
      </c>
      <c r="E1412" s="10" t="s">
        <v>310</v>
      </c>
      <c r="F1412" s="10"/>
      <c r="G1412" s="12" t="s">
        <v>12</v>
      </c>
      <c r="H1412" s="11" t="s">
        <v>13</v>
      </c>
      <c r="I1412" s="11" t="s">
        <v>14</v>
      </c>
      <c r="J1412" s="11" t="s">
        <v>16</v>
      </c>
    </row>
    <row r="1413" customFormat="false" ht="39" hidden="false" customHeight="true" outlineLevel="0" collapsed="false">
      <c r="A1413" s="16" t="s">
        <v>311</v>
      </c>
      <c r="B1413" s="17" t="s">
        <v>592</v>
      </c>
      <c r="C1413" s="16" t="s">
        <v>28</v>
      </c>
      <c r="D1413" s="16" t="s">
        <v>593</v>
      </c>
      <c r="E1413" s="16" t="s">
        <v>550</v>
      </c>
      <c r="F1413" s="16"/>
      <c r="G1413" s="18" t="s">
        <v>85</v>
      </c>
      <c r="H1413" s="28" t="n">
        <v>1</v>
      </c>
      <c r="I1413" s="20" t="n">
        <v>11.3</v>
      </c>
      <c r="J1413" s="20" t="n">
        <v>11.3</v>
      </c>
    </row>
    <row r="1414" customFormat="false" ht="26" hidden="false" customHeight="true" outlineLevel="0" collapsed="false">
      <c r="A1414" s="29" t="s">
        <v>313</v>
      </c>
      <c r="B1414" s="30" t="s">
        <v>551</v>
      </c>
      <c r="C1414" s="29" t="s">
        <v>28</v>
      </c>
      <c r="D1414" s="29" t="s">
        <v>552</v>
      </c>
      <c r="E1414" s="29" t="s">
        <v>316</v>
      </c>
      <c r="F1414" s="29"/>
      <c r="G1414" s="31" t="s">
        <v>338</v>
      </c>
      <c r="H1414" s="32" t="n">
        <v>0.128</v>
      </c>
      <c r="I1414" s="33" t="n">
        <v>23.65</v>
      </c>
      <c r="J1414" s="33" t="n">
        <v>3.02</v>
      </c>
    </row>
    <row r="1415" customFormat="false" ht="24" hidden="false" customHeight="true" outlineLevel="0" collapsed="false">
      <c r="A1415" s="29" t="s">
        <v>313</v>
      </c>
      <c r="B1415" s="30" t="s">
        <v>553</v>
      </c>
      <c r="C1415" s="29" t="s">
        <v>28</v>
      </c>
      <c r="D1415" s="29" t="s">
        <v>554</v>
      </c>
      <c r="E1415" s="29" t="s">
        <v>316</v>
      </c>
      <c r="F1415" s="29"/>
      <c r="G1415" s="31" t="s">
        <v>338</v>
      </c>
      <c r="H1415" s="32" t="n">
        <v>0.128</v>
      </c>
      <c r="I1415" s="33" t="n">
        <v>29.25</v>
      </c>
      <c r="J1415" s="33" t="n">
        <v>3.74</v>
      </c>
    </row>
    <row r="1416" customFormat="false" ht="26" hidden="false" customHeight="true" outlineLevel="0" collapsed="false">
      <c r="A1416" s="39" t="s">
        <v>342</v>
      </c>
      <c r="B1416" s="40" t="s">
        <v>975</v>
      </c>
      <c r="C1416" s="39" t="s">
        <v>28</v>
      </c>
      <c r="D1416" s="39" t="s">
        <v>976</v>
      </c>
      <c r="E1416" s="39" t="s">
        <v>356</v>
      </c>
      <c r="F1416" s="39"/>
      <c r="G1416" s="41" t="s">
        <v>85</v>
      </c>
      <c r="H1416" s="42" t="n">
        <v>1</v>
      </c>
      <c r="I1416" s="43" t="n">
        <v>2.99</v>
      </c>
      <c r="J1416" s="43" t="n">
        <v>2.99</v>
      </c>
    </row>
    <row r="1417" customFormat="false" ht="39" hidden="false" customHeight="true" outlineLevel="0" collapsed="false">
      <c r="A1417" s="39" t="s">
        <v>342</v>
      </c>
      <c r="B1417" s="40" t="s">
        <v>977</v>
      </c>
      <c r="C1417" s="39" t="s">
        <v>28</v>
      </c>
      <c r="D1417" s="39" t="s">
        <v>978</v>
      </c>
      <c r="E1417" s="39" t="s">
        <v>356</v>
      </c>
      <c r="F1417" s="39"/>
      <c r="G1417" s="41" t="s">
        <v>85</v>
      </c>
      <c r="H1417" s="42" t="n">
        <v>1</v>
      </c>
      <c r="I1417" s="43" t="n">
        <v>1.55</v>
      </c>
      <c r="J1417" s="43" t="n">
        <v>1.55</v>
      </c>
    </row>
    <row r="1418" customFormat="false" ht="18" hidden="false" customHeight="false" outlineLevel="0" collapsed="false">
      <c r="A1418" s="34"/>
      <c r="B1418" s="34"/>
      <c r="C1418" s="34"/>
      <c r="D1418" s="34"/>
      <c r="E1418" s="35" t="s">
        <v>323</v>
      </c>
      <c r="F1418" s="36" t="n">
        <v>2.20444609803739</v>
      </c>
      <c r="G1418" s="35" t="s">
        <v>324</v>
      </c>
      <c r="H1418" s="36" t="n">
        <v>2.54</v>
      </c>
      <c r="I1418" s="35" t="s">
        <v>325</v>
      </c>
      <c r="J1418" s="36" t="n">
        <v>4.74</v>
      </c>
    </row>
    <row r="1419" customFormat="false" ht="18" hidden="false" customHeight="true" outlineLevel="0" collapsed="false">
      <c r="A1419" s="34"/>
      <c r="B1419" s="34"/>
      <c r="C1419" s="34"/>
      <c r="D1419" s="34"/>
      <c r="E1419" s="35" t="s">
        <v>326</v>
      </c>
      <c r="F1419" s="36" t="n">
        <v>2.43</v>
      </c>
      <c r="G1419" s="34"/>
      <c r="H1419" s="37" t="s">
        <v>327</v>
      </c>
      <c r="I1419" s="37"/>
      <c r="J1419" s="36" t="n">
        <v>13.73</v>
      </c>
    </row>
    <row r="1420" customFormat="false" ht="1" hidden="false" customHeight="true" outlineLevel="0" collapsed="false">
      <c r="A1420" s="38"/>
      <c r="B1420" s="38"/>
      <c r="C1420" s="38"/>
      <c r="D1420" s="38"/>
      <c r="E1420" s="38"/>
      <c r="F1420" s="38"/>
      <c r="G1420" s="38"/>
      <c r="H1420" s="38"/>
      <c r="I1420" s="38"/>
      <c r="J1420" s="38"/>
    </row>
    <row r="1421" customFormat="false" ht="18" hidden="false" customHeight="true" outlineLevel="0" collapsed="false">
      <c r="A1421" s="10"/>
      <c r="B1421" s="11" t="s">
        <v>9</v>
      </c>
      <c r="C1421" s="10" t="s">
        <v>10</v>
      </c>
      <c r="D1421" s="10" t="s">
        <v>11</v>
      </c>
      <c r="E1421" s="10" t="s">
        <v>310</v>
      </c>
      <c r="F1421" s="10"/>
      <c r="G1421" s="12" t="s">
        <v>12</v>
      </c>
      <c r="H1421" s="11" t="s">
        <v>13</v>
      </c>
      <c r="I1421" s="11" t="s">
        <v>14</v>
      </c>
      <c r="J1421" s="11" t="s">
        <v>16</v>
      </c>
    </row>
    <row r="1422" customFormat="false" ht="26" hidden="false" customHeight="true" outlineLevel="0" collapsed="false">
      <c r="A1422" s="16" t="s">
        <v>311</v>
      </c>
      <c r="B1422" s="17" t="s">
        <v>508</v>
      </c>
      <c r="C1422" s="16" t="s">
        <v>28</v>
      </c>
      <c r="D1422" s="16" t="s">
        <v>509</v>
      </c>
      <c r="E1422" s="16" t="s">
        <v>483</v>
      </c>
      <c r="F1422" s="16"/>
      <c r="G1422" s="18" t="s">
        <v>85</v>
      </c>
      <c r="H1422" s="28" t="n">
        <v>1</v>
      </c>
      <c r="I1422" s="20" t="n">
        <v>18.58</v>
      </c>
      <c r="J1422" s="20" t="n">
        <v>18.58</v>
      </c>
    </row>
    <row r="1423" customFormat="false" ht="26" hidden="false" customHeight="true" outlineLevel="0" collapsed="false">
      <c r="A1423" s="29" t="s">
        <v>313</v>
      </c>
      <c r="B1423" s="30" t="s">
        <v>484</v>
      </c>
      <c r="C1423" s="29" t="s">
        <v>28</v>
      </c>
      <c r="D1423" s="29" t="s">
        <v>485</v>
      </c>
      <c r="E1423" s="29" t="s">
        <v>316</v>
      </c>
      <c r="F1423" s="29"/>
      <c r="G1423" s="31" t="s">
        <v>338</v>
      </c>
      <c r="H1423" s="32" t="n">
        <v>0.14</v>
      </c>
      <c r="I1423" s="33" t="n">
        <v>22.64</v>
      </c>
      <c r="J1423" s="33" t="n">
        <v>3.16</v>
      </c>
    </row>
    <row r="1424" customFormat="false" ht="26" hidden="false" customHeight="true" outlineLevel="0" collapsed="false">
      <c r="A1424" s="29" t="s">
        <v>313</v>
      </c>
      <c r="B1424" s="30" t="s">
        <v>486</v>
      </c>
      <c r="C1424" s="29" t="s">
        <v>28</v>
      </c>
      <c r="D1424" s="29" t="s">
        <v>487</v>
      </c>
      <c r="E1424" s="29" t="s">
        <v>316</v>
      </c>
      <c r="F1424" s="29"/>
      <c r="G1424" s="31" t="s">
        <v>338</v>
      </c>
      <c r="H1424" s="32" t="n">
        <v>0.14</v>
      </c>
      <c r="I1424" s="33" t="n">
        <v>28.12</v>
      </c>
      <c r="J1424" s="33" t="n">
        <v>3.93</v>
      </c>
    </row>
    <row r="1425" customFormat="false" ht="24" hidden="false" customHeight="true" outlineLevel="0" collapsed="false">
      <c r="A1425" s="39" t="s">
        <v>342</v>
      </c>
      <c r="B1425" s="40" t="s">
        <v>754</v>
      </c>
      <c r="C1425" s="39" t="s">
        <v>28</v>
      </c>
      <c r="D1425" s="39" t="s">
        <v>755</v>
      </c>
      <c r="E1425" s="39" t="s">
        <v>356</v>
      </c>
      <c r="F1425" s="39"/>
      <c r="G1425" s="41" t="s">
        <v>85</v>
      </c>
      <c r="H1425" s="42" t="n">
        <v>0.0176</v>
      </c>
      <c r="I1425" s="43" t="n">
        <v>63.09</v>
      </c>
      <c r="J1425" s="43" t="n">
        <v>1.11</v>
      </c>
    </row>
    <row r="1426" customFormat="false" ht="26" hidden="false" customHeight="true" outlineLevel="0" collapsed="false">
      <c r="A1426" s="39" t="s">
        <v>342</v>
      </c>
      <c r="B1426" s="40" t="s">
        <v>979</v>
      </c>
      <c r="C1426" s="39" t="s">
        <v>28</v>
      </c>
      <c r="D1426" s="39" t="s">
        <v>980</v>
      </c>
      <c r="E1426" s="39" t="s">
        <v>356</v>
      </c>
      <c r="F1426" s="39"/>
      <c r="G1426" s="41" t="s">
        <v>85</v>
      </c>
      <c r="H1426" s="42" t="n">
        <v>1</v>
      </c>
      <c r="I1426" s="43" t="n">
        <v>8.84</v>
      </c>
      <c r="J1426" s="43" t="n">
        <v>8.84</v>
      </c>
    </row>
    <row r="1427" customFormat="false" ht="26" hidden="false" customHeight="true" outlineLevel="0" collapsed="false">
      <c r="A1427" s="39" t="s">
        <v>342</v>
      </c>
      <c r="B1427" s="40" t="s">
        <v>756</v>
      </c>
      <c r="C1427" s="39" t="s">
        <v>28</v>
      </c>
      <c r="D1427" s="39" t="s">
        <v>757</v>
      </c>
      <c r="E1427" s="39" t="s">
        <v>356</v>
      </c>
      <c r="F1427" s="39"/>
      <c r="G1427" s="41" t="s">
        <v>85</v>
      </c>
      <c r="H1427" s="42" t="n">
        <v>0.021</v>
      </c>
      <c r="I1427" s="43" t="n">
        <v>71.48</v>
      </c>
      <c r="J1427" s="43" t="n">
        <v>1.5</v>
      </c>
    </row>
    <row r="1428" customFormat="false" ht="24" hidden="false" customHeight="true" outlineLevel="0" collapsed="false">
      <c r="A1428" s="39" t="s">
        <v>342</v>
      </c>
      <c r="B1428" s="40" t="s">
        <v>758</v>
      </c>
      <c r="C1428" s="39" t="s">
        <v>28</v>
      </c>
      <c r="D1428" s="39" t="s">
        <v>759</v>
      </c>
      <c r="E1428" s="39" t="s">
        <v>356</v>
      </c>
      <c r="F1428" s="39"/>
      <c r="G1428" s="41" t="s">
        <v>85</v>
      </c>
      <c r="H1428" s="42" t="n">
        <v>0.0236</v>
      </c>
      <c r="I1428" s="43" t="n">
        <v>1.72</v>
      </c>
      <c r="J1428" s="43" t="n">
        <v>0.04</v>
      </c>
    </row>
    <row r="1429" customFormat="false" ht="18" hidden="false" customHeight="false" outlineLevel="0" collapsed="false">
      <c r="A1429" s="34"/>
      <c r="B1429" s="34"/>
      <c r="C1429" s="34"/>
      <c r="D1429" s="34"/>
      <c r="E1429" s="35" t="s">
        <v>323</v>
      </c>
      <c r="F1429" s="36" t="n">
        <v>2.35792019347038</v>
      </c>
      <c r="G1429" s="35" t="s">
        <v>324</v>
      </c>
      <c r="H1429" s="36" t="n">
        <v>2.71</v>
      </c>
      <c r="I1429" s="35" t="s">
        <v>325</v>
      </c>
      <c r="J1429" s="36" t="n">
        <v>5.07</v>
      </c>
    </row>
    <row r="1430" customFormat="false" ht="18" hidden="false" customHeight="true" outlineLevel="0" collapsed="false">
      <c r="A1430" s="34"/>
      <c r="B1430" s="34"/>
      <c r="C1430" s="34"/>
      <c r="D1430" s="34"/>
      <c r="E1430" s="35" t="s">
        <v>326</v>
      </c>
      <c r="F1430" s="36" t="n">
        <v>4</v>
      </c>
      <c r="G1430" s="34"/>
      <c r="H1430" s="37" t="s">
        <v>327</v>
      </c>
      <c r="I1430" s="37"/>
      <c r="J1430" s="36" t="n">
        <v>22.58</v>
      </c>
    </row>
    <row r="1431" customFormat="false" ht="1" hidden="false" customHeight="true" outlineLevel="0" collapsed="false">
      <c r="A1431" s="38"/>
      <c r="B1431" s="38"/>
      <c r="C1431" s="38"/>
      <c r="D1431" s="38"/>
      <c r="E1431" s="38"/>
      <c r="F1431" s="38"/>
      <c r="G1431" s="38"/>
      <c r="H1431" s="38"/>
      <c r="I1431" s="38"/>
      <c r="J1431" s="38"/>
    </row>
    <row r="1432" customFormat="false" ht="18" hidden="false" customHeight="true" outlineLevel="0" collapsed="false">
      <c r="A1432" s="10"/>
      <c r="B1432" s="11" t="s">
        <v>9</v>
      </c>
      <c r="C1432" s="10" t="s">
        <v>10</v>
      </c>
      <c r="D1432" s="10" t="s">
        <v>11</v>
      </c>
      <c r="E1432" s="10" t="s">
        <v>310</v>
      </c>
      <c r="F1432" s="10"/>
      <c r="G1432" s="12" t="s">
        <v>12</v>
      </c>
      <c r="H1432" s="11" t="s">
        <v>13</v>
      </c>
      <c r="I1432" s="11" t="s">
        <v>14</v>
      </c>
      <c r="J1432" s="11" t="s">
        <v>16</v>
      </c>
    </row>
    <row r="1433" customFormat="false" ht="39" hidden="false" customHeight="true" outlineLevel="0" collapsed="false">
      <c r="A1433" s="16" t="s">
        <v>311</v>
      </c>
      <c r="B1433" s="17" t="s">
        <v>596</v>
      </c>
      <c r="C1433" s="16" t="s">
        <v>28</v>
      </c>
      <c r="D1433" s="16" t="s">
        <v>597</v>
      </c>
      <c r="E1433" s="16" t="s">
        <v>550</v>
      </c>
      <c r="F1433" s="16"/>
      <c r="G1433" s="18" t="s">
        <v>85</v>
      </c>
      <c r="H1433" s="28" t="n">
        <v>1</v>
      </c>
      <c r="I1433" s="20" t="n">
        <v>20.83</v>
      </c>
      <c r="J1433" s="20" t="n">
        <v>20.83</v>
      </c>
    </row>
    <row r="1434" customFormat="false" ht="26" hidden="false" customHeight="true" outlineLevel="0" collapsed="false">
      <c r="A1434" s="29" t="s">
        <v>313</v>
      </c>
      <c r="B1434" s="30" t="s">
        <v>551</v>
      </c>
      <c r="C1434" s="29" t="s">
        <v>28</v>
      </c>
      <c r="D1434" s="29" t="s">
        <v>552</v>
      </c>
      <c r="E1434" s="29" t="s">
        <v>316</v>
      </c>
      <c r="F1434" s="29"/>
      <c r="G1434" s="31" t="s">
        <v>338</v>
      </c>
      <c r="H1434" s="32" t="n">
        <v>0.242</v>
      </c>
      <c r="I1434" s="33" t="n">
        <v>23.65</v>
      </c>
      <c r="J1434" s="33" t="n">
        <v>5.72</v>
      </c>
    </row>
    <row r="1435" customFormat="false" ht="24" hidden="false" customHeight="true" outlineLevel="0" collapsed="false">
      <c r="A1435" s="29" t="s">
        <v>313</v>
      </c>
      <c r="B1435" s="30" t="s">
        <v>553</v>
      </c>
      <c r="C1435" s="29" t="s">
        <v>28</v>
      </c>
      <c r="D1435" s="29" t="s">
        <v>554</v>
      </c>
      <c r="E1435" s="29" t="s">
        <v>316</v>
      </c>
      <c r="F1435" s="29"/>
      <c r="G1435" s="31" t="s">
        <v>338</v>
      </c>
      <c r="H1435" s="32" t="n">
        <v>0.242</v>
      </c>
      <c r="I1435" s="33" t="n">
        <v>29.25</v>
      </c>
      <c r="J1435" s="33" t="n">
        <v>7.07</v>
      </c>
    </row>
    <row r="1436" customFormat="false" ht="24" hidden="false" customHeight="true" outlineLevel="0" collapsed="false">
      <c r="A1436" s="39" t="s">
        <v>342</v>
      </c>
      <c r="B1436" s="40" t="s">
        <v>981</v>
      </c>
      <c r="C1436" s="39" t="s">
        <v>28</v>
      </c>
      <c r="D1436" s="39" t="s">
        <v>982</v>
      </c>
      <c r="E1436" s="39" t="s">
        <v>356</v>
      </c>
      <c r="F1436" s="39"/>
      <c r="G1436" s="41" t="s">
        <v>85</v>
      </c>
      <c r="H1436" s="42" t="n">
        <v>1</v>
      </c>
      <c r="I1436" s="43" t="n">
        <v>8.04</v>
      </c>
      <c r="J1436" s="43" t="n">
        <v>8.04</v>
      </c>
    </row>
    <row r="1437" customFormat="false" ht="18" hidden="false" customHeight="false" outlineLevel="0" collapsed="false">
      <c r="A1437" s="34"/>
      <c r="B1437" s="34"/>
      <c r="C1437" s="34"/>
      <c r="D1437" s="34"/>
      <c r="E1437" s="35" t="s">
        <v>323</v>
      </c>
      <c r="F1437" s="36" t="n">
        <v>4.16705422751372</v>
      </c>
      <c r="G1437" s="35" t="s">
        <v>324</v>
      </c>
      <c r="H1437" s="36" t="n">
        <v>4.79</v>
      </c>
      <c r="I1437" s="35" t="s">
        <v>325</v>
      </c>
      <c r="J1437" s="36" t="n">
        <v>8.96</v>
      </c>
    </row>
    <row r="1438" customFormat="false" ht="18" hidden="false" customHeight="true" outlineLevel="0" collapsed="false">
      <c r="A1438" s="34"/>
      <c r="B1438" s="34"/>
      <c r="C1438" s="34"/>
      <c r="D1438" s="34"/>
      <c r="E1438" s="35" t="s">
        <v>326</v>
      </c>
      <c r="F1438" s="36" t="n">
        <v>4.49</v>
      </c>
      <c r="G1438" s="34"/>
      <c r="H1438" s="37" t="s">
        <v>327</v>
      </c>
      <c r="I1438" s="37"/>
      <c r="J1438" s="36" t="n">
        <v>25.32</v>
      </c>
    </row>
    <row r="1439" customFormat="false" ht="1" hidden="false" customHeight="true" outlineLevel="0" collapsed="false">
      <c r="A1439" s="38"/>
      <c r="B1439" s="38"/>
      <c r="C1439" s="38"/>
      <c r="D1439" s="38"/>
      <c r="E1439" s="38"/>
      <c r="F1439" s="38"/>
      <c r="G1439" s="38"/>
      <c r="H1439" s="38"/>
      <c r="I1439" s="38"/>
      <c r="J1439" s="38"/>
    </row>
    <row r="1440" customFormat="false" ht="18" hidden="false" customHeight="true" outlineLevel="0" collapsed="false">
      <c r="A1440" s="10"/>
      <c r="B1440" s="11" t="s">
        <v>9</v>
      </c>
      <c r="C1440" s="10" t="s">
        <v>10</v>
      </c>
      <c r="D1440" s="10" t="s">
        <v>11</v>
      </c>
      <c r="E1440" s="10" t="s">
        <v>310</v>
      </c>
      <c r="F1440" s="10"/>
      <c r="G1440" s="12" t="s">
        <v>12</v>
      </c>
      <c r="H1440" s="11" t="s">
        <v>13</v>
      </c>
      <c r="I1440" s="11" t="s">
        <v>14</v>
      </c>
      <c r="J1440" s="11" t="s">
        <v>16</v>
      </c>
    </row>
    <row r="1441" customFormat="false" ht="26" hidden="false" customHeight="true" outlineLevel="0" collapsed="false">
      <c r="A1441" s="16" t="s">
        <v>311</v>
      </c>
      <c r="B1441" s="17" t="s">
        <v>494</v>
      </c>
      <c r="C1441" s="16" t="s">
        <v>28</v>
      </c>
      <c r="D1441" s="16" t="s">
        <v>495</v>
      </c>
      <c r="E1441" s="16" t="s">
        <v>483</v>
      </c>
      <c r="F1441" s="16"/>
      <c r="G1441" s="18" t="s">
        <v>103</v>
      </c>
      <c r="H1441" s="28" t="n">
        <v>1</v>
      </c>
      <c r="I1441" s="20" t="n">
        <v>15.58</v>
      </c>
      <c r="J1441" s="20" t="n">
        <v>15.58</v>
      </c>
    </row>
    <row r="1442" customFormat="false" ht="26" hidden="false" customHeight="true" outlineLevel="0" collapsed="false">
      <c r="A1442" s="29" t="s">
        <v>313</v>
      </c>
      <c r="B1442" s="30" t="s">
        <v>484</v>
      </c>
      <c r="C1442" s="29" t="s">
        <v>28</v>
      </c>
      <c r="D1442" s="29" t="s">
        <v>485</v>
      </c>
      <c r="E1442" s="29" t="s">
        <v>316</v>
      </c>
      <c r="F1442" s="29"/>
      <c r="G1442" s="31" t="s">
        <v>338</v>
      </c>
      <c r="H1442" s="32" t="n">
        <v>0.0282</v>
      </c>
      <c r="I1442" s="33" t="n">
        <v>22.64</v>
      </c>
      <c r="J1442" s="33" t="n">
        <v>0.63</v>
      </c>
    </row>
    <row r="1443" customFormat="false" ht="26" hidden="false" customHeight="true" outlineLevel="0" collapsed="false">
      <c r="A1443" s="29" t="s">
        <v>313</v>
      </c>
      <c r="B1443" s="30" t="s">
        <v>486</v>
      </c>
      <c r="C1443" s="29" t="s">
        <v>28</v>
      </c>
      <c r="D1443" s="29" t="s">
        <v>487</v>
      </c>
      <c r="E1443" s="29" t="s">
        <v>316</v>
      </c>
      <c r="F1443" s="29"/>
      <c r="G1443" s="31" t="s">
        <v>338</v>
      </c>
      <c r="H1443" s="32" t="n">
        <v>0.0282</v>
      </c>
      <c r="I1443" s="33" t="n">
        <v>28.12</v>
      </c>
      <c r="J1443" s="33" t="n">
        <v>0.79</v>
      </c>
    </row>
    <row r="1444" customFormat="false" ht="26" hidden="false" customHeight="true" outlineLevel="0" collapsed="false">
      <c r="A1444" s="39" t="s">
        <v>342</v>
      </c>
      <c r="B1444" s="40" t="s">
        <v>983</v>
      </c>
      <c r="C1444" s="39" t="s">
        <v>28</v>
      </c>
      <c r="D1444" s="39" t="s">
        <v>984</v>
      </c>
      <c r="E1444" s="39" t="s">
        <v>356</v>
      </c>
      <c r="F1444" s="39"/>
      <c r="G1444" s="41" t="s">
        <v>103</v>
      </c>
      <c r="H1444" s="42" t="n">
        <v>1.0493</v>
      </c>
      <c r="I1444" s="43" t="n">
        <v>13.49</v>
      </c>
      <c r="J1444" s="43" t="n">
        <v>14.15</v>
      </c>
    </row>
    <row r="1445" customFormat="false" ht="24" hidden="false" customHeight="true" outlineLevel="0" collapsed="false">
      <c r="A1445" s="39" t="s">
        <v>342</v>
      </c>
      <c r="B1445" s="40" t="s">
        <v>758</v>
      </c>
      <c r="C1445" s="39" t="s">
        <v>28</v>
      </c>
      <c r="D1445" s="39" t="s">
        <v>759</v>
      </c>
      <c r="E1445" s="39" t="s">
        <v>356</v>
      </c>
      <c r="F1445" s="39"/>
      <c r="G1445" s="41" t="s">
        <v>85</v>
      </c>
      <c r="H1445" s="42" t="n">
        <v>0.0066</v>
      </c>
      <c r="I1445" s="43" t="n">
        <v>1.72</v>
      </c>
      <c r="J1445" s="43" t="n">
        <v>0.01</v>
      </c>
    </row>
    <row r="1446" customFormat="false" ht="18" hidden="false" customHeight="false" outlineLevel="0" collapsed="false">
      <c r="A1446" s="34"/>
      <c r="B1446" s="34"/>
      <c r="C1446" s="34"/>
      <c r="D1446" s="34"/>
      <c r="E1446" s="35" t="s">
        <v>323</v>
      </c>
      <c r="F1446" s="36" t="n">
        <v>0.469723746628221</v>
      </c>
      <c r="G1446" s="35" t="s">
        <v>324</v>
      </c>
      <c r="H1446" s="36" t="n">
        <v>0.54</v>
      </c>
      <c r="I1446" s="35" t="s">
        <v>325</v>
      </c>
      <c r="J1446" s="36" t="n">
        <v>1.01</v>
      </c>
    </row>
    <row r="1447" customFormat="false" ht="18" hidden="false" customHeight="true" outlineLevel="0" collapsed="false">
      <c r="A1447" s="34"/>
      <c r="B1447" s="34"/>
      <c r="C1447" s="34"/>
      <c r="D1447" s="34"/>
      <c r="E1447" s="35" t="s">
        <v>326</v>
      </c>
      <c r="F1447" s="36" t="n">
        <v>3.36</v>
      </c>
      <c r="G1447" s="34"/>
      <c r="H1447" s="37" t="s">
        <v>327</v>
      </c>
      <c r="I1447" s="37"/>
      <c r="J1447" s="36" t="n">
        <v>18.94</v>
      </c>
    </row>
    <row r="1448" customFormat="false" ht="1" hidden="false" customHeight="true" outlineLevel="0" collapsed="false">
      <c r="A1448" s="38"/>
      <c r="B1448" s="38"/>
      <c r="C1448" s="38"/>
      <c r="D1448" s="38"/>
      <c r="E1448" s="38"/>
      <c r="F1448" s="38"/>
      <c r="G1448" s="38"/>
      <c r="H1448" s="38"/>
      <c r="I1448" s="38"/>
      <c r="J1448" s="38"/>
    </row>
    <row r="1449" customFormat="false" ht="18" hidden="false" customHeight="true" outlineLevel="0" collapsed="false">
      <c r="A1449" s="10"/>
      <c r="B1449" s="11" t="s">
        <v>9</v>
      </c>
      <c r="C1449" s="10" t="s">
        <v>10</v>
      </c>
      <c r="D1449" s="10" t="s">
        <v>11</v>
      </c>
      <c r="E1449" s="10" t="s">
        <v>310</v>
      </c>
      <c r="F1449" s="10"/>
      <c r="G1449" s="12" t="s">
        <v>12</v>
      </c>
      <c r="H1449" s="11" t="s">
        <v>13</v>
      </c>
      <c r="I1449" s="11" t="s">
        <v>14</v>
      </c>
      <c r="J1449" s="11" t="s">
        <v>16</v>
      </c>
    </row>
    <row r="1450" customFormat="false" ht="39" hidden="false" customHeight="true" outlineLevel="0" collapsed="false">
      <c r="A1450" s="16" t="s">
        <v>311</v>
      </c>
      <c r="B1450" s="17" t="s">
        <v>510</v>
      </c>
      <c r="C1450" s="16" t="s">
        <v>28</v>
      </c>
      <c r="D1450" s="16" t="s">
        <v>511</v>
      </c>
      <c r="E1450" s="16" t="s">
        <v>483</v>
      </c>
      <c r="F1450" s="16"/>
      <c r="G1450" s="18" t="s">
        <v>85</v>
      </c>
      <c r="H1450" s="28" t="n">
        <v>1</v>
      </c>
      <c r="I1450" s="20" t="n">
        <v>28.47</v>
      </c>
      <c r="J1450" s="20" t="n">
        <v>28.47</v>
      </c>
    </row>
    <row r="1451" customFormat="false" ht="26" hidden="false" customHeight="true" outlineLevel="0" collapsed="false">
      <c r="A1451" s="29" t="s">
        <v>313</v>
      </c>
      <c r="B1451" s="30" t="s">
        <v>484</v>
      </c>
      <c r="C1451" s="29" t="s">
        <v>28</v>
      </c>
      <c r="D1451" s="29" t="s">
        <v>485</v>
      </c>
      <c r="E1451" s="29" t="s">
        <v>316</v>
      </c>
      <c r="F1451" s="29"/>
      <c r="G1451" s="31" t="s">
        <v>338</v>
      </c>
      <c r="H1451" s="32" t="n">
        <v>0.1547</v>
      </c>
      <c r="I1451" s="33" t="n">
        <v>22.64</v>
      </c>
      <c r="J1451" s="33" t="n">
        <v>3.5</v>
      </c>
    </row>
    <row r="1452" customFormat="false" ht="26" hidden="false" customHeight="true" outlineLevel="0" collapsed="false">
      <c r="A1452" s="29" t="s">
        <v>313</v>
      </c>
      <c r="B1452" s="30" t="s">
        <v>486</v>
      </c>
      <c r="C1452" s="29" t="s">
        <v>28</v>
      </c>
      <c r="D1452" s="29" t="s">
        <v>487</v>
      </c>
      <c r="E1452" s="29" t="s">
        <v>316</v>
      </c>
      <c r="F1452" s="29"/>
      <c r="G1452" s="31" t="s">
        <v>338</v>
      </c>
      <c r="H1452" s="32" t="n">
        <v>0.1547</v>
      </c>
      <c r="I1452" s="33" t="n">
        <v>28.12</v>
      </c>
      <c r="J1452" s="33" t="n">
        <v>4.35</v>
      </c>
    </row>
    <row r="1453" customFormat="false" ht="24" hidden="false" customHeight="true" outlineLevel="0" collapsed="false">
      <c r="A1453" s="39" t="s">
        <v>342</v>
      </c>
      <c r="B1453" s="40" t="s">
        <v>754</v>
      </c>
      <c r="C1453" s="39" t="s">
        <v>28</v>
      </c>
      <c r="D1453" s="39" t="s">
        <v>755</v>
      </c>
      <c r="E1453" s="39" t="s">
        <v>356</v>
      </c>
      <c r="F1453" s="39"/>
      <c r="G1453" s="41" t="s">
        <v>85</v>
      </c>
      <c r="H1453" s="42" t="n">
        <v>0.0212</v>
      </c>
      <c r="I1453" s="43" t="n">
        <v>63.09</v>
      </c>
      <c r="J1453" s="43" t="n">
        <v>1.33</v>
      </c>
    </row>
    <row r="1454" customFormat="false" ht="26" hidden="false" customHeight="true" outlineLevel="0" collapsed="false">
      <c r="A1454" s="39" t="s">
        <v>342</v>
      </c>
      <c r="B1454" s="40" t="s">
        <v>985</v>
      </c>
      <c r="C1454" s="39" t="s">
        <v>28</v>
      </c>
      <c r="D1454" s="39" t="s">
        <v>986</v>
      </c>
      <c r="E1454" s="39" t="s">
        <v>356</v>
      </c>
      <c r="F1454" s="39"/>
      <c r="G1454" s="41" t="s">
        <v>85</v>
      </c>
      <c r="H1454" s="42" t="n">
        <v>1</v>
      </c>
      <c r="I1454" s="43" t="n">
        <v>17.33</v>
      </c>
      <c r="J1454" s="43" t="n">
        <v>17.33</v>
      </c>
    </row>
    <row r="1455" customFormat="false" ht="26" hidden="false" customHeight="true" outlineLevel="0" collapsed="false">
      <c r="A1455" s="39" t="s">
        <v>342</v>
      </c>
      <c r="B1455" s="40" t="s">
        <v>756</v>
      </c>
      <c r="C1455" s="39" t="s">
        <v>28</v>
      </c>
      <c r="D1455" s="39" t="s">
        <v>757</v>
      </c>
      <c r="E1455" s="39" t="s">
        <v>356</v>
      </c>
      <c r="F1455" s="39"/>
      <c r="G1455" s="41" t="s">
        <v>85</v>
      </c>
      <c r="H1455" s="42" t="n">
        <v>0.027</v>
      </c>
      <c r="I1455" s="43" t="n">
        <v>71.48</v>
      </c>
      <c r="J1455" s="43" t="n">
        <v>1.92</v>
      </c>
    </row>
    <row r="1456" customFormat="false" ht="24" hidden="false" customHeight="true" outlineLevel="0" collapsed="false">
      <c r="A1456" s="39" t="s">
        <v>342</v>
      </c>
      <c r="B1456" s="40" t="s">
        <v>758</v>
      </c>
      <c r="C1456" s="39" t="s">
        <v>28</v>
      </c>
      <c r="D1456" s="39" t="s">
        <v>759</v>
      </c>
      <c r="E1456" s="39" t="s">
        <v>356</v>
      </c>
      <c r="F1456" s="39"/>
      <c r="G1456" s="41" t="s">
        <v>85</v>
      </c>
      <c r="H1456" s="42" t="n">
        <v>0.0269</v>
      </c>
      <c r="I1456" s="43" t="n">
        <v>1.72</v>
      </c>
      <c r="J1456" s="43" t="n">
        <v>0.04</v>
      </c>
    </row>
    <row r="1457" customFormat="false" ht="18" hidden="false" customHeight="false" outlineLevel="0" collapsed="false">
      <c r="A1457" s="34"/>
      <c r="B1457" s="34"/>
      <c r="C1457" s="34"/>
      <c r="D1457" s="34"/>
      <c r="E1457" s="35" t="s">
        <v>323</v>
      </c>
      <c r="F1457" s="36" t="n">
        <v>2.60905962236071</v>
      </c>
      <c r="G1457" s="35" t="s">
        <v>324</v>
      </c>
      <c r="H1457" s="36" t="n">
        <v>3</v>
      </c>
      <c r="I1457" s="35" t="s">
        <v>325</v>
      </c>
      <c r="J1457" s="36" t="n">
        <v>5.61</v>
      </c>
    </row>
    <row r="1458" customFormat="false" ht="18" hidden="false" customHeight="true" outlineLevel="0" collapsed="false">
      <c r="A1458" s="34"/>
      <c r="B1458" s="34"/>
      <c r="C1458" s="34"/>
      <c r="D1458" s="34"/>
      <c r="E1458" s="35" t="s">
        <v>326</v>
      </c>
      <c r="F1458" s="36" t="n">
        <v>6.14</v>
      </c>
      <c r="G1458" s="34"/>
      <c r="H1458" s="37" t="s">
        <v>327</v>
      </c>
      <c r="I1458" s="37"/>
      <c r="J1458" s="36" t="n">
        <v>34.61</v>
      </c>
    </row>
    <row r="1459" customFormat="false" ht="1" hidden="false" customHeight="true" outlineLevel="0" collapsed="false">
      <c r="A1459" s="38"/>
      <c r="B1459" s="38"/>
      <c r="C1459" s="38"/>
      <c r="D1459" s="38"/>
      <c r="E1459" s="38"/>
      <c r="F1459" s="38"/>
      <c r="G1459" s="38"/>
      <c r="H1459" s="38"/>
      <c r="I1459" s="38"/>
      <c r="J1459" s="38"/>
    </row>
    <row r="1460" customFormat="false" ht="18" hidden="false" customHeight="true" outlineLevel="0" collapsed="false">
      <c r="A1460" s="10"/>
      <c r="B1460" s="11" t="s">
        <v>9</v>
      </c>
      <c r="C1460" s="10" t="s">
        <v>10</v>
      </c>
      <c r="D1460" s="10" t="s">
        <v>11</v>
      </c>
      <c r="E1460" s="10" t="s">
        <v>310</v>
      </c>
      <c r="F1460" s="10"/>
      <c r="G1460" s="12" t="s">
        <v>12</v>
      </c>
      <c r="H1460" s="11" t="s">
        <v>13</v>
      </c>
      <c r="I1460" s="11" t="s">
        <v>14</v>
      </c>
      <c r="J1460" s="11" t="s">
        <v>16</v>
      </c>
    </row>
    <row r="1461" customFormat="false" ht="26" hidden="false" customHeight="true" outlineLevel="0" collapsed="false">
      <c r="A1461" s="16" t="s">
        <v>311</v>
      </c>
      <c r="B1461" s="17" t="s">
        <v>502</v>
      </c>
      <c r="C1461" s="16" t="s">
        <v>28</v>
      </c>
      <c r="D1461" s="16" t="s">
        <v>503</v>
      </c>
      <c r="E1461" s="16" t="s">
        <v>483</v>
      </c>
      <c r="F1461" s="16"/>
      <c r="G1461" s="18" t="s">
        <v>85</v>
      </c>
      <c r="H1461" s="28" t="n">
        <v>1</v>
      </c>
      <c r="I1461" s="20" t="n">
        <v>30.08</v>
      </c>
      <c r="J1461" s="20" t="n">
        <v>30.08</v>
      </c>
    </row>
    <row r="1462" customFormat="false" ht="26" hidden="false" customHeight="true" outlineLevel="0" collapsed="false">
      <c r="A1462" s="29" t="s">
        <v>313</v>
      </c>
      <c r="B1462" s="30" t="s">
        <v>484</v>
      </c>
      <c r="C1462" s="29" t="s">
        <v>28</v>
      </c>
      <c r="D1462" s="29" t="s">
        <v>485</v>
      </c>
      <c r="E1462" s="29" t="s">
        <v>316</v>
      </c>
      <c r="F1462" s="29"/>
      <c r="G1462" s="31" t="s">
        <v>338</v>
      </c>
      <c r="H1462" s="32" t="n">
        <v>0.0694</v>
      </c>
      <c r="I1462" s="33" t="n">
        <v>22.64</v>
      </c>
      <c r="J1462" s="33" t="n">
        <v>1.57</v>
      </c>
    </row>
    <row r="1463" customFormat="false" ht="26" hidden="false" customHeight="true" outlineLevel="0" collapsed="false">
      <c r="A1463" s="29" t="s">
        <v>313</v>
      </c>
      <c r="B1463" s="30" t="s">
        <v>486</v>
      </c>
      <c r="C1463" s="29" t="s">
        <v>28</v>
      </c>
      <c r="D1463" s="29" t="s">
        <v>487</v>
      </c>
      <c r="E1463" s="29" t="s">
        <v>316</v>
      </c>
      <c r="F1463" s="29"/>
      <c r="G1463" s="31" t="s">
        <v>338</v>
      </c>
      <c r="H1463" s="32" t="n">
        <v>0.0694</v>
      </c>
      <c r="I1463" s="33" t="n">
        <v>28.12</v>
      </c>
      <c r="J1463" s="33" t="n">
        <v>1.95</v>
      </c>
    </row>
    <row r="1464" customFormat="false" ht="24" hidden="false" customHeight="true" outlineLevel="0" collapsed="false">
      <c r="A1464" s="39" t="s">
        <v>342</v>
      </c>
      <c r="B1464" s="40" t="s">
        <v>754</v>
      </c>
      <c r="C1464" s="39" t="s">
        <v>28</v>
      </c>
      <c r="D1464" s="39" t="s">
        <v>755</v>
      </c>
      <c r="E1464" s="39" t="s">
        <v>356</v>
      </c>
      <c r="F1464" s="39"/>
      <c r="G1464" s="41" t="s">
        <v>85</v>
      </c>
      <c r="H1464" s="42" t="n">
        <v>0.0118</v>
      </c>
      <c r="I1464" s="43" t="n">
        <v>63.09</v>
      </c>
      <c r="J1464" s="43" t="n">
        <v>0.74</v>
      </c>
    </row>
    <row r="1465" customFormat="false" ht="26" hidden="false" customHeight="true" outlineLevel="0" collapsed="false">
      <c r="A1465" s="39" t="s">
        <v>342</v>
      </c>
      <c r="B1465" s="40" t="s">
        <v>987</v>
      </c>
      <c r="C1465" s="39" t="s">
        <v>28</v>
      </c>
      <c r="D1465" s="39" t="s">
        <v>988</v>
      </c>
      <c r="E1465" s="39" t="s">
        <v>356</v>
      </c>
      <c r="F1465" s="39"/>
      <c r="G1465" s="41" t="s">
        <v>85</v>
      </c>
      <c r="H1465" s="42" t="n">
        <v>1</v>
      </c>
      <c r="I1465" s="43" t="n">
        <v>24.8</v>
      </c>
      <c r="J1465" s="43" t="n">
        <v>24.8</v>
      </c>
    </row>
    <row r="1466" customFormat="false" ht="26" hidden="false" customHeight="true" outlineLevel="0" collapsed="false">
      <c r="A1466" s="39" t="s">
        <v>342</v>
      </c>
      <c r="B1466" s="40" t="s">
        <v>756</v>
      </c>
      <c r="C1466" s="39" t="s">
        <v>28</v>
      </c>
      <c r="D1466" s="39" t="s">
        <v>757</v>
      </c>
      <c r="E1466" s="39" t="s">
        <v>356</v>
      </c>
      <c r="F1466" s="39"/>
      <c r="G1466" s="41" t="s">
        <v>85</v>
      </c>
      <c r="H1466" s="42" t="n">
        <v>0.014</v>
      </c>
      <c r="I1466" s="43" t="n">
        <v>71.48</v>
      </c>
      <c r="J1466" s="43" t="n">
        <v>1</v>
      </c>
    </row>
    <row r="1467" customFormat="false" ht="24" hidden="false" customHeight="true" outlineLevel="0" collapsed="false">
      <c r="A1467" s="39" t="s">
        <v>342</v>
      </c>
      <c r="B1467" s="40" t="s">
        <v>758</v>
      </c>
      <c r="C1467" s="39" t="s">
        <v>28</v>
      </c>
      <c r="D1467" s="39" t="s">
        <v>759</v>
      </c>
      <c r="E1467" s="39" t="s">
        <v>356</v>
      </c>
      <c r="F1467" s="39"/>
      <c r="G1467" s="41" t="s">
        <v>85</v>
      </c>
      <c r="H1467" s="42" t="n">
        <v>0.0157</v>
      </c>
      <c r="I1467" s="43" t="n">
        <v>1.72</v>
      </c>
      <c r="J1467" s="43" t="n">
        <v>0.02</v>
      </c>
    </row>
    <row r="1468" customFormat="false" ht="18" hidden="false" customHeight="false" outlineLevel="0" collapsed="false">
      <c r="A1468" s="34"/>
      <c r="B1468" s="34"/>
      <c r="C1468" s="34"/>
      <c r="D1468" s="34"/>
      <c r="E1468" s="35" t="s">
        <v>323</v>
      </c>
      <c r="F1468" s="36" t="n">
        <v>1.16268254115896</v>
      </c>
      <c r="G1468" s="35" t="s">
        <v>324</v>
      </c>
      <c r="H1468" s="36" t="n">
        <v>1.34</v>
      </c>
      <c r="I1468" s="35" t="s">
        <v>325</v>
      </c>
      <c r="J1468" s="36" t="n">
        <v>2.5</v>
      </c>
    </row>
    <row r="1469" customFormat="false" ht="18" hidden="false" customHeight="true" outlineLevel="0" collapsed="false">
      <c r="A1469" s="34"/>
      <c r="B1469" s="34"/>
      <c r="C1469" s="34"/>
      <c r="D1469" s="34"/>
      <c r="E1469" s="35" t="s">
        <v>326</v>
      </c>
      <c r="F1469" s="36" t="n">
        <v>6.49</v>
      </c>
      <c r="G1469" s="34"/>
      <c r="H1469" s="37" t="s">
        <v>327</v>
      </c>
      <c r="I1469" s="37"/>
      <c r="J1469" s="36" t="n">
        <v>36.57</v>
      </c>
    </row>
    <row r="1470" customFormat="false" ht="1" hidden="false" customHeight="true" outlineLevel="0" collapsed="false">
      <c r="A1470" s="38"/>
      <c r="B1470" s="38"/>
      <c r="C1470" s="38"/>
      <c r="D1470" s="38"/>
      <c r="E1470" s="38"/>
      <c r="F1470" s="38"/>
      <c r="G1470" s="38"/>
      <c r="H1470" s="38"/>
      <c r="I1470" s="38"/>
      <c r="J1470" s="38"/>
    </row>
    <row r="1471" customFormat="false" ht="18" hidden="false" customHeight="true" outlineLevel="0" collapsed="false">
      <c r="A1471" s="10"/>
      <c r="B1471" s="11" t="s">
        <v>9</v>
      </c>
      <c r="C1471" s="10" t="s">
        <v>10</v>
      </c>
      <c r="D1471" s="10" t="s">
        <v>11</v>
      </c>
      <c r="E1471" s="10" t="s">
        <v>310</v>
      </c>
      <c r="F1471" s="10"/>
      <c r="G1471" s="12" t="s">
        <v>12</v>
      </c>
      <c r="H1471" s="11" t="s">
        <v>13</v>
      </c>
      <c r="I1471" s="11" t="s">
        <v>14</v>
      </c>
      <c r="J1471" s="11" t="s">
        <v>16</v>
      </c>
    </row>
    <row r="1472" customFormat="false" ht="24" hidden="false" customHeight="true" outlineLevel="0" collapsed="false">
      <c r="A1472" s="16" t="s">
        <v>311</v>
      </c>
      <c r="B1472" s="17" t="s">
        <v>320</v>
      </c>
      <c r="C1472" s="16" t="s">
        <v>21</v>
      </c>
      <c r="D1472" s="16" t="s">
        <v>321</v>
      </c>
      <c r="E1472" s="16" t="s">
        <v>322</v>
      </c>
      <c r="F1472" s="16"/>
      <c r="G1472" s="18" t="s">
        <v>23</v>
      </c>
      <c r="H1472" s="28" t="n">
        <v>1</v>
      </c>
      <c r="I1472" s="20" t="n">
        <v>5267.74</v>
      </c>
      <c r="J1472" s="20" t="n">
        <v>5267.74</v>
      </c>
    </row>
    <row r="1473" customFormat="false" ht="26" hidden="false" customHeight="true" outlineLevel="0" collapsed="false">
      <c r="A1473" s="29" t="s">
        <v>313</v>
      </c>
      <c r="B1473" s="30" t="s">
        <v>903</v>
      </c>
      <c r="C1473" s="29" t="s">
        <v>28</v>
      </c>
      <c r="D1473" s="29" t="s">
        <v>904</v>
      </c>
      <c r="E1473" s="29" t="s">
        <v>316</v>
      </c>
      <c r="F1473" s="29"/>
      <c r="G1473" s="31" t="s">
        <v>317</v>
      </c>
      <c r="H1473" s="32" t="n">
        <v>1</v>
      </c>
      <c r="I1473" s="33" t="n">
        <v>12.08</v>
      </c>
      <c r="J1473" s="33" t="n">
        <v>12.08</v>
      </c>
    </row>
    <row r="1474" customFormat="false" ht="26" hidden="false" customHeight="true" outlineLevel="0" collapsed="false">
      <c r="A1474" s="39" t="s">
        <v>342</v>
      </c>
      <c r="B1474" s="40" t="s">
        <v>989</v>
      </c>
      <c r="C1474" s="39" t="s">
        <v>28</v>
      </c>
      <c r="D1474" s="39" t="s">
        <v>990</v>
      </c>
      <c r="E1474" s="39" t="s">
        <v>356</v>
      </c>
      <c r="F1474" s="39"/>
      <c r="G1474" s="41" t="s">
        <v>317</v>
      </c>
      <c r="H1474" s="42" t="n">
        <v>1</v>
      </c>
      <c r="I1474" s="43" t="n">
        <v>639.23</v>
      </c>
      <c r="J1474" s="43" t="n">
        <v>639.23</v>
      </c>
    </row>
    <row r="1475" customFormat="false" ht="26" hidden="false" customHeight="true" outlineLevel="0" collapsed="false">
      <c r="A1475" s="39" t="s">
        <v>342</v>
      </c>
      <c r="B1475" s="40" t="s">
        <v>991</v>
      </c>
      <c r="C1475" s="39" t="s">
        <v>28</v>
      </c>
      <c r="D1475" s="39" t="s">
        <v>992</v>
      </c>
      <c r="E1475" s="39" t="s">
        <v>356</v>
      </c>
      <c r="F1475" s="39"/>
      <c r="G1475" s="41" t="s">
        <v>317</v>
      </c>
      <c r="H1475" s="42" t="n">
        <v>1</v>
      </c>
      <c r="I1475" s="43" t="n">
        <v>250.24</v>
      </c>
      <c r="J1475" s="43" t="n">
        <v>250.24</v>
      </c>
    </row>
    <row r="1476" customFormat="false" ht="26" hidden="false" customHeight="true" outlineLevel="0" collapsed="false">
      <c r="A1476" s="39" t="s">
        <v>342</v>
      </c>
      <c r="B1476" s="40" t="s">
        <v>907</v>
      </c>
      <c r="C1476" s="39" t="s">
        <v>28</v>
      </c>
      <c r="D1476" s="39" t="s">
        <v>908</v>
      </c>
      <c r="E1476" s="39" t="s">
        <v>356</v>
      </c>
      <c r="F1476" s="39"/>
      <c r="G1476" s="41" t="s">
        <v>317</v>
      </c>
      <c r="H1476" s="42" t="n">
        <v>1</v>
      </c>
      <c r="I1476" s="43" t="n">
        <v>252.08</v>
      </c>
      <c r="J1476" s="43" t="n">
        <v>252.08</v>
      </c>
    </row>
    <row r="1477" customFormat="false" ht="26" hidden="false" customHeight="true" outlineLevel="0" collapsed="false">
      <c r="A1477" s="39" t="s">
        <v>342</v>
      </c>
      <c r="B1477" s="40" t="s">
        <v>993</v>
      </c>
      <c r="C1477" s="39" t="s">
        <v>28</v>
      </c>
      <c r="D1477" s="39" t="s">
        <v>994</v>
      </c>
      <c r="E1477" s="39" t="s">
        <v>356</v>
      </c>
      <c r="F1477" s="39"/>
      <c r="G1477" s="41" t="s">
        <v>317</v>
      </c>
      <c r="H1477" s="42" t="n">
        <v>1</v>
      </c>
      <c r="I1477" s="43" t="n">
        <v>114.72</v>
      </c>
      <c r="J1477" s="43" t="n">
        <v>114.72</v>
      </c>
    </row>
    <row r="1478" customFormat="false" ht="26" hidden="false" customHeight="true" outlineLevel="0" collapsed="false">
      <c r="A1478" s="39" t="s">
        <v>342</v>
      </c>
      <c r="B1478" s="40" t="s">
        <v>909</v>
      </c>
      <c r="C1478" s="39" t="s">
        <v>28</v>
      </c>
      <c r="D1478" s="39" t="s">
        <v>910</v>
      </c>
      <c r="E1478" s="39" t="s">
        <v>356</v>
      </c>
      <c r="F1478" s="39"/>
      <c r="G1478" s="41" t="s">
        <v>317</v>
      </c>
      <c r="H1478" s="42" t="n">
        <v>1</v>
      </c>
      <c r="I1478" s="43" t="n">
        <v>7.31</v>
      </c>
      <c r="J1478" s="43" t="n">
        <v>7.31</v>
      </c>
    </row>
    <row r="1479" customFormat="false" ht="26" hidden="false" customHeight="true" outlineLevel="0" collapsed="false">
      <c r="A1479" s="39" t="s">
        <v>342</v>
      </c>
      <c r="B1479" s="40" t="s">
        <v>995</v>
      </c>
      <c r="C1479" s="39" t="s">
        <v>28</v>
      </c>
      <c r="D1479" s="39" t="s">
        <v>996</v>
      </c>
      <c r="E1479" s="39" t="s">
        <v>356</v>
      </c>
      <c r="F1479" s="39"/>
      <c r="G1479" s="41" t="s">
        <v>317</v>
      </c>
      <c r="H1479" s="42" t="n">
        <v>1</v>
      </c>
      <c r="I1479" s="43" t="n">
        <v>207.69</v>
      </c>
      <c r="J1479" s="43" t="n">
        <v>207.69</v>
      </c>
    </row>
    <row r="1480" customFormat="false" ht="24" hidden="false" customHeight="true" outlineLevel="0" collapsed="false">
      <c r="A1480" s="39" t="s">
        <v>342</v>
      </c>
      <c r="B1480" s="40" t="s">
        <v>905</v>
      </c>
      <c r="C1480" s="39" t="s">
        <v>28</v>
      </c>
      <c r="D1480" s="39" t="s">
        <v>906</v>
      </c>
      <c r="E1480" s="39" t="s">
        <v>345</v>
      </c>
      <c r="F1480" s="39"/>
      <c r="G1480" s="41" t="s">
        <v>317</v>
      </c>
      <c r="H1480" s="42" t="n">
        <v>1</v>
      </c>
      <c r="I1480" s="43" t="n">
        <v>2759.31</v>
      </c>
      <c r="J1480" s="43" t="n">
        <v>2759.31</v>
      </c>
    </row>
    <row r="1481" customFormat="false" ht="24" hidden="false" customHeight="true" outlineLevel="0" collapsed="false">
      <c r="A1481" s="39" t="s">
        <v>342</v>
      </c>
      <c r="B1481" s="40" t="s">
        <v>997</v>
      </c>
      <c r="C1481" s="39" t="s">
        <v>21</v>
      </c>
      <c r="D1481" s="39" t="s">
        <v>998</v>
      </c>
      <c r="E1481" s="39" t="s">
        <v>345</v>
      </c>
      <c r="F1481" s="39"/>
      <c r="G1481" s="41" t="s">
        <v>999</v>
      </c>
      <c r="H1481" s="42" t="n">
        <v>1</v>
      </c>
      <c r="I1481" s="43" t="n">
        <v>1025.08</v>
      </c>
      <c r="J1481" s="43" t="n">
        <v>1025.08</v>
      </c>
    </row>
    <row r="1482" customFormat="false" ht="18" hidden="false" customHeight="false" outlineLevel="0" collapsed="false">
      <c r="A1482" s="34"/>
      <c r="B1482" s="34"/>
      <c r="C1482" s="34"/>
      <c r="D1482" s="34"/>
      <c r="E1482" s="35" t="s">
        <v>323</v>
      </c>
      <c r="F1482" s="36" t="n">
        <v>1765.6357548</v>
      </c>
      <c r="G1482" s="35" t="s">
        <v>324</v>
      </c>
      <c r="H1482" s="36" t="n">
        <v>2030.83</v>
      </c>
      <c r="I1482" s="35" t="s">
        <v>325</v>
      </c>
      <c r="J1482" s="36" t="n">
        <v>3796.47</v>
      </c>
    </row>
    <row r="1483" customFormat="false" ht="18" hidden="false" customHeight="true" outlineLevel="0" collapsed="false">
      <c r="A1483" s="34"/>
      <c r="B1483" s="34"/>
      <c r="C1483" s="34"/>
      <c r="D1483" s="34"/>
      <c r="E1483" s="35" t="s">
        <v>326</v>
      </c>
      <c r="F1483" s="36" t="n">
        <v>1136.77</v>
      </c>
      <c r="G1483" s="34"/>
      <c r="H1483" s="37" t="s">
        <v>327</v>
      </c>
      <c r="I1483" s="37"/>
      <c r="J1483" s="36" t="n">
        <v>6404.51</v>
      </c>
    </row>
    <row r="1484" customFormat="false" ht="1" hidden="false" customHeight="true" outlineLevel="0" collapsed="false">
      <c r="A1484" s="38"/>
      <c r="B1484" s="38"/>
      <c r="C1484" s="38"/>
      <c r="D1484" s="38"/>
      <c r="E1484" s="38"/>
      <c r="F1484" s="38"/>
      <c r="G1484" s="38"/>
      <c r="H1484" s="38"/>
      <c r="I1484" s="38"/>
      <c r="J1484" s="38"/>
    </row>
    <row r="1485" customFormat="false" ht="18" hidden="false" customHeight="true" outlineLevel="0" collapsed="false">
      <c r="A1485" s="10"/>
      <c r="B1485" s="11" t="s">
        <v>9</v>
      </c>
      <c r="C1485" s="10" t="s">
        <v>10</v>
      </c>
      <c r="D1485" s="10" t="s">
        <v>11</v>
      </c>
      <c r="E1485" s="10" t="s">
        <v>310</v>
      </c>
      <c r="F1485" s="10"/>
      <c r="G1485" s="12" t="s">
        <v>12</v>
      </c>
      <c r="H1485" s="11" t="s">
        <v>13</v>
      </c>
      <c r="I1485" s="11" t="s">
        <v>14</v>
      </c>
      <c r="J1485" s="11" t="s">
        <v>16</v>
      </c>
    </row>
    <row r="1486" customFormat="false" ht="39" hidden="false" customHeight="true" outlineLevel="0" collapsed="false">
      <c r="A1486" s="16" t="s">
        <v>311</v>
      </c>
      <c r="B1486" s="17" t="s">
        <v>526</v>
      </c>
      <c r="C1486" s="16" t="s">
        <v>28</v>
      </c>
      <c r="D1486" s="16" t="s">
        <v>527</v>
      </c>
      <c r="E1486" s="16" t="s">
        <v>483</v>
      </c>
      <c r="F1486" s="16"/>
      <c r="G1486" s="18" t="s">
        <v>85</v>
      </c>
      <c r="H1486" s="28" t="n">
        <v>1</v>
      </c>
      <c r="I1486" s="20" t="n">
        <v>80.39</v>
      </c>
      <c r="J1486" s="20" t="n">
        <v>80.39</v>
      </c>
    </row>
    <row r="1487" customFormat="false" ht="26" hidden="false" customHeight="true" outlineLevel="0" collapsed="false">
      <c r="A1487" s="29" t="s">
        <v>313</v>
      </c>
      <c r="B1487" s="30" t="s">
        <v>486</v>
      </c>
      <c r="C1487" s="29" t="s">
        <v>28</v>
      </c>
      <c r="D1487" s="29" t="s">
        <v>487</v>
      </c>
      <c r="E1487" s="29" t="s">
        <v>316</v>
      </c>
      <c r="F1487" s="29"/>
      <c r="G1487" s="31" t="s">
        <v>338</v>
      </c>
      <c r="H1487" s="32" t="n">
        <v>0.174</v>
      </c>
      <c r="I1487" s="33" t="n">
        <v>28.12</v>
      </c>
      <c r="J1487" s="33" t="n">
        <v>4.89</v>
      </c>
    </row>
    <row r="1488" customFormat="false" ht="24" hidden="false" customHeight="true" outlineLevel="0" collapsed="false">
      <c r="A1488" s="29" t="s">
        <v>313</v>
      </c>
      <c r="B1488" s="30" t="s">
        <v>339</v>
      </c>
      <c r="C1488" s="29" t="s">
        <v>28</v>
      </c>
      <c r="D1488" s="29" t="s">
        <v>340</v>
      </c>
      <c r="E1488" s="29" t="s">
        <v>316</v>
      </c>
      <c r="F1488" s="29"/>
      <c r="G1488" s="31" t="s">
        <v>338</v>
      </c>
      <c r="H1488" s="32" t="n">
        <v>0.0548</v>
      </c>
      <c r="I1488" s="33" t="n">
        <v>22.1</v>
      </c>
      <c r="J1488" s="33" t="n">
        <v>1.21</v>
      </c>
    </row>
    <row r="1489" customFormat="false" ht="24" hidden="false" customHeight="true" outlineLevel="0" collapsed="false">
      <c r="A1489" s="39" t="s">
        <v>342</v>
      </c>
      <c r="B1489" s="40" t="s">
        <v>518</v>
      </c>
      <c r="C1489" s="39" t="s">
        <v>28</v>
      </c>
      <c r="D1489" s="39" t="s">
        <v>519</v>
      </c>
      <c r="E1489" s="39" t="s">
        <v>356</v>
      </c>
      <c r="F1489" s="39"/>
      <c r="G1489" s="41" t="s">
        <v>85</v>
      </c>
      <c r="H1489" s="42" t="n">
        <v>0.048</v>
      </c>
      <c r="I1489" s="43" t="n">
        <v>3.85</v>
      </c>
      <c r="J1489" s="43" t="n">
        <v>0.18</v>
      </c>
    </row>
    <row r="1490" customFormat="false" ht="26" hidden="false" customHeight="true" outlineLevel="0" collapsed="false">
      <c r="A1490" s="39" t="s">
        <v>342</v>
      </c>
      <c r="B1490" s="40" t="s">
        <v>1000</v>
      </c>
      <c r="C1490" s="39" t="s">
        <v>28</v>
      </c>
      <c r="D1490" s="39" t="s">
        <v>1001</v>
      </c>
      <c r="E1490" s="39" t="s">
        <v>356</v>
      </c>
      <c r="F1490" s="39"/>
      <c r="G1490" s="41" t="s">
        <v>85</v>
      </c>
      <c r="H1490" s="42" t="n">
        <v>1</v>
      </c>
      <c r="I1490" s="43" t="n">
        <v>74.11</v>
      </c>
      <c r="J1490" s="43" t="n">
        <v>74.11</v>
      </c>
    </row>
    <row r="1491" customFormat="false" ht="18" hidden="false" customHeight="false" outlineLevel="0" collapsed="false">
      <c r="A1491" s="34"/>
      <c r="B1491" s="34"/>
      <c r="C1491" s="34"/>
      <c r="D1491" s="34"/>
      <c r="E1491" s="35" t="s">
        <v>323</v>
      </c>
      <c r="F1491" s="36" t="n">
        <v>2.05097200260441</v>
      </c>
      <c r="G1491" s="35" t="s">
        <v>324</v>
      </c>
      <c r="H1491" s="36" t="n">
        <v>2.36</v>
      </c>
      <c r="I1491" s="35" t="s">
        <v>325</v>
      </c>
      <c r="J1491" s="36" t="n">
        <v>4.41</v>
      </c>
    </row>
    <row r="1492" customFormat="false" ht="18" hidden="false" customHeight="true" outlineLevel="0" collapsed="false">
      <c r="A1492" s="34"/>
      <c r="B1492" s="34"/>
      <c r="C1492" s="34"/>
      <c r="D1492" s="34"/>
      <c r="E1492" s="35" t="s">
        <v>326</v>
      </c>
      <c r="F1492" s="36" t="n">
        <v>17.34</v>
      </c>
      <c r="G1492" s="34"/>
      <c r="H1492" s="37" t="s">
        <v>327</v>
      </c>
      <c r="I1492" s="37"/>
      <c r="J1492" s="36" t="n">
        <v>97.73</v>
      </c>
    </row>
    <row r="1493" customFormat="false" ht="1" hidden="false" customHeight="true" outlineLevel="0" collapsed="false">
      <c r="A1493" s="38"/>
      <c r="B1493" s="38"/>
      <c r="C1493" s="38"/>
      <c r="D1493" s="38"/>
      <c r="E1493" s="38"/>
      <c r="F1493" s="38"/>
      <c r="G1493" s="38"/>
      <c r="H1493" s="38"/>
      <c r="I1493" s="38"/>
      <c r="J1493" s="38"/>
    </row>
    <row r="1494" customFormat="false" ht="18" hidden="false" customHeight="false" outlineLevel="0" collapsed="false">
      <c r="A1494" s="22"/>
      <c r="B1494" s="22"/>
      <c r="C1494" s="22"/>
      <c r="D1494" s="22"/>
      <c r="E1494" s="22"/>
      <c r="F1494" s="22"/>
      <c r="G1494" s="22"/>
      <c r="H1494" s="22"/>
      <c r="I1494" s="22"/>
      <c r="J1494" s="22"/>
    </row>
    <row r="1495" customFormat="false" ht="18" hidden="false" customHeight="true" outlineLevel="0" collapsed="false">
      <c r="A1495" s="23"/>
      <c r="B1495" s="23"/>
      <c r="C1495" s="23"/>
      <c r="D1495" s="24"/>
      <c r="E1495" s="44"/>
      <c r="F1495" s="7" t="s">
        <v>303</v>
      </c>
      <c r="G1495" s="7"/>
      <c r="H1495" s="25" t="n">
        <v>845698.36</v>
      </c>
      <c r="I1495" s="25"/>
      <c r="J1495" s="25"/>
    </row>
    <row r="1496" customFormat="false" ht="18" hidden="false" customHeight="true" outlineLevel="0" collapsed="false">
      <c r="A1496" s="23"/>
      <c r="B1496" s="23"/>
      <c r="C1496" s="23"/>
      <c r="D1496" s="24"/>
      <c r="E1496" s="44"/>
      <c r="F1496" s="7" t="s">
        <v>304</v>
      </c>
      <c r="G1496" s="7"/>
      <c r="H1496" s="25" t="n">
        <v>182380.97</v>
      </c>
      <c r="I1496" s="25"/>
      <c r="J1496" s="25"/>
    </row>
    <row r="1497" customFormat="false" ht="18" hidden="false" customHeight="true" outlineLevel="0" collapsed="false">
      <c r="A1497" s="23"/>
      <c r="B1497" s="23"/>
      <c r="C1497" s="23"/>
      <c r="D1497" s="24"/>
      <c r="E1497" s="44"/>
      <c r="F1497" s="7" t="s">
        <v>305</v>
      </c>
      <c r="G1497" s="7"/>
      <c r="H1497" s="25" t="n">
        <v>1028079.33</v>
      </c>
      <c r="I1497" s="25"/>
      <c r="J1497" s="25"/>
    </row>
    <row r="1498" customFormat="false" ht="60" hidden="false" customHeight="true" outlineLevel="0" collapsed="false">
      <c r="A1498" s="9" t="s">
        <v>1002</v>
      </c>
      <c r="B1498" s="9"/>
      <c r="C1498" s="9"/>
      <c r="D1498" s="9"/>
      <c r="E1498" s="9"/>
      <c r="F1498" s="9"/>
      <c r="G1498" s="9"/>
      <c r="H1498" s="9"/>
      <c r="I1498" s="9"/>
      <c r="J1498" s="9"/>
    </row>
    <row r="1499" customFormat="false" ht="70" hidden="false" customHeight="true" outlineLevel="0" collapsed="false">
      <c r="A1499" s="7" t="s">
        <v>9</v>
      </c>
      <c r="B1499" s="7"/>
      <c r="C1499" s="45" t="s">
        <v>320</v>
      </c>
      <c r="D1499" s="45"/>
      <c r="E1499" s="45"/>
      <c r="F1499" s="45"/>
      <c r="G1499" s="45"/>
      <c r="H1499" s="45"/>
      <c r="I1499" s="45"/>
      <c r="J1499" s="45"/>
    </row>
    <row r="1500" customFormat="false" ht="18" hidden="false" customHeight="true" outlineLevel="0" collapsed="false">
      <c r="A1500" s="7" t="s">
        <v>11</v>
      </c>
      <c r="B1500" s="7"/>
      <c r="C1500" s="45" t="s">
        <v>321</v>
      </c>
      <c r="D1500" s="45"/>
      <c r="E1500" s="45"/>
      <c r="F1500" s="45"/>
      <c r="G1500" s="45"/>
      <c r="H1500" s="45"/>
      <c r="I1500" s="45"/>
      <c r="J1500" s="45"/>
    </row>
    <row r="1501" customFormat="false" ht="18" hidden="false" customHeight="true" outlineLevel="0" collapsed="false">
      <c r="A1501" s="7" t="s">
        <v>1003</v>
      </c>
      <c r="B1501" s="7"/>
      <c r="C1501" s="45" t="s">
        <v>1004</v>
      </c>
      <c r="D1501" s="45"/>
      <c r="E1501" s="45"/>
      <c r="F1501" s="45"/>
      <c r="G1501" s="45"/>
      <c r="H1501" s="45"/>
      <c r="I1501" s="45"/>
      <c r="J1501" s="45"/>
    </row>
    <row r="1502" customFormat="false" ht="18" hidden="false" customHeight="true" outlineLevel="0" collapsed="false">
      <c r="A1502" s="7" t="s">
        <v>1005</v>
      </c>
      <c r="B1502" s="7"/>
      <c r="C1502" s="45" t="s">
        <v>1006</v>
      </c>
      <c r="D1502" s="45"/>
      <c r="E1502" s="45"/>
      <c r="F1502" s="45"/>
      <c r="G1502" s="45"/>
      <c r="H1502" s="45"/>
      <c r="I1502" s="45"/>
      <c r="J1502" s="45"/>
    </row>
    <row r="1503" customFormat="false" ht="18" hidden="false" customHeight="true" outlineLevel="0" collapsed="false">
      <c r="A1503" s="7" t="s">
        <v>310</v>
      </c>
      <c r="B1503" s="7"/>
      <c r="C1503" s="45" t="s">
        <v>322</v>
      </c>
      <c r="D1503" s="45"/>
      <c r="E1503" s="45"/>
      <c r="F1503" s="45"/>
      <c r="G1503" s="45"/>
      <c r="H1503" s="45"/>
      <c r="I1503" s="45"/>
      <c r="J1503" s="45"/>
    </row>
    <row r="1504" customFormat="false" ht="18" hidden="false" customHeight="true" outlineLevel="0" collapsed="false">
      <c r="A1504" s="7" t="s">
        <v>1007</v>
      </c>
      <c r="B1504" s="7"/>
      <c r="C1504" s="45" t="s">
        <v>23</v>
      </c>
      <c r="D1504" s="45"/>
      <c r="E1504" s="45"/>
      <c r="F1504" s="45"/>
      <c r="G1504" s="45"/>
      <c r="H1504" s="45"/>
      <c r="I1504" s="45"/>
      <c r="J1504" s="45"/>
    </row>
    <row r="1505" customFormat="false" ht="18" hidden="false" customHeight="true" outlineLevel="0" collapsed="false">
      <c r="A1505" s="7" t="s">
        <v>1008</v>
      </c>
      <c r="B1505" s="7"/>
      <c r="C1505" s="45" t="s">
        <v>1009</v>
      </c>
      <c r="D1505" s="45"/>
      <c r="E1505" s="45"/>
      <c r="F1505" s="45"/>
      <c r="G1505" s="45"/>
      <c r="H1505" s="45"/>
      <c r="I1505" s="45"/>
      <c r="J1505" s="45"/>
    </row>
    <row r="1506" customFormat="false" ht="18" hidden="false" customHeight="true" outlineLevel="0" collapsed="false">
      <c r="A1506" s="7" t="s">
        <v>1010</v>
      </c>
      <c r="B1506" s="7"/>
      <c r="C1506" s="45" t="s">
        <v>1011</v>
      </c>
      <c r="D1506" s="45"/>
      <c r="E1506" s="45"/>
      <c r="F1506" s="45"/>
      <c r="G1506" s="45"/>
      <c r="H1506" s="45"/>
      <c r="I1506" s="45"/>
      <c r="J1506" s="45"/>
    </row>
    <row r="1507" customFormat="false" ht="39.15" hidden="false" customHeight="false" outlineLevel="0" collapsed="false">
      <c r="A1507" s="46"/>
      <c r="B1507" s="10" t="s">
        <v>1012</v>
      </c>
      <c r="C1507" s="10" t="s">
        <v>11</v>
      </c>
      <c r="D1507" s="10" t="s">
        <v>310</v>
      </c>
      <c r="E1507" s="12" t="s">
        <v>1007</v>
      </c>
      <c r="F1507" s="11" t="s">
        <v>1008</v>
      </c>
      <c r="G1507" s="11" t="s">
        <v>1010</v>
      </c>
      <c r="H1507" s="11" t="s">
        <v>1013</v>
      </c>
      <c r="I1507" s="11" t="s">
        <v>1008</v>
      </c>
      <c r="J1507" s="11" t="s">
        <v>1010</v>
      </c>
    </row>
    <row r="1508" customFormat="false" ht="124.35" hidden="false" customHeight="false" outlineLevel="0" collapsed="false">
      <c r="A1508" s="16" t="s">
        <v>1014</v>
      </c>
      <c r="B1508" s="16" t="s">
        <v>1015</v>
      </c>
      <c r="C1508" s="16" t="s">
        <v>904</v>
      </c>
      <c r="D1508" s="16" t="s">
        <v>316</v>
      </c>
      <c r="E1508" s="18" t="s">
        <v>317</v>
      </c>
      <c r="F1508" s="17" t="s">
        <v>1016</v>
      </c>
      <c r="G1508" s="17" t="s">
        <v>1017</v>
      </c>
      <c r="H1508" s="17" t="s">
        <v>1018</v>
      </c>
      <c r="I1508" s="17" t="s">
        <v>1016</v>
      </c>
      <c r="J1508" s="17" t="s">
        <v>1017</v>
      </c>
    </row>
    <row r="1509" customFormat="false" ht="46" hidden="false" customHeight="false" outlineLevel="0" collapsed="false">
      <c r="A1509" s="47" t="s">
        <v>1019</v>
      </c>
      <c r="B1509" s="47" t="s">
        <v>1020</v>
      </c>
      <c r="C1509" s="47" t="s">
        <v>998</v>
      </c>
      <c r="D1509" s="47" t="s">
        <v>345</v>
      </c>
      <c r="E1509" s="48" t="s">
        <v>999</v>
      </c>
      <c r="F1509" s="49" t="s">
        <v>1021</v>
      </c>
      <c r="G1509" s="49" t="s">
        <v>1022</v>
      </c>
      <c r="H1509" s="49" t="s">
        <v>1018</v>
      </c>
      <c r="I1509" s="49" t="s">
        <v>1021</v>
      </c>
      <c r="J1509" s="49" t="s">
        <v>1022</v>
      </c>
    </row>
    <row r="1510" customFormat="false" ht="102.2" hidden="false" customHeight="false" outlineLevel="0" collapsed="false">
      <c r="A1510" s="47" t="s">
        <v>1019</v>
      </c>
      <c r="B1510" s="47" t="s">
        <v>1023</v>
      </c>
      <c r="C1510" s="47" t="s">
        <v>990</v>
      </c>
      <c r="D1510" s="47" t="s">
        <v>356</v>
      </c>
      <c r="E1510" s="48" t="s">
        <v>317</v>
      </c>
      <c r="F1510" s="49" t="s">
        <v>1024</v>
      </c>
      <c r="G1510" s="49" t="s">
        <v>1024</v>
      </c>
      <c r="H1510" s="49" t="s">
        <v>1018</v>
      </c>
      <c r="I1510" s="49" t="s">
        <v>1024</v>
      </c>
      <c r="J1510" s="49" t="s">
        <v>1024</v>
      </c>
    </row>
    <row r="1511" customFormat="false" ht="135.55" hidden="false" customHeight="false" outlineLevel="0" collapsed="false">
      <c r="A1511" s="47" t="s">
        <v>1019</v>
      </c>
      <c r="B1511" s="47" t="s">
        <v>1025</v>
      </c>
      <c r="C1511" s="47" t="s">
        <v>992</v>
      </c>
      <c r="D1511" s="47" t="s">
        <v>356</v>
      </c>
      <c r="E1511" s="48" t="s">
        <v>317</v>
      </c>
      <c r="F1511" s="49" t="s">
        <v>1026</v>
      </c>
      <c r="G1511" s="49" t="s">
        <v>1026</v>
      </c>
      <c r="H1511" s="49" t="s">
        <v>1018</v>
      </c>
      <c r="I1511" s="49" t="s">
        <v>1026</v>
      </c>
      <c r="J1511" s="49" t="s">
        <v>1026</v>
      </c>
    </row>
    <row r="1512" customFormat="false" ht="91" hidden="false" customHeight="false" outlineLevel="0" collapsed="false">
      <c r="A1512" s="47" t="s">
        <v>1019</v>
      </c>
      <c r="B1512" s="47" t="s">
        <v>1027</v>
      </c>
      <c r="C1512" s="47" t="s">
        <v>908</v>
      </c>
      <c r="D1512" s="47" t="s">
        <v>356</v>
      </c>
      <c r="E1512" s="48" t="s">
        <v>317</v>
      </c>
      <c r="F1512" s="49" t="s">
        <v>1028</v>
      </c>
      <c r="G1512" s="49" t="s">
        <v>1028</v>
      </c>
      <c r="H1512" s="49" t="s">
        <v>1018</v>
      </c>
      <c r="I1512" s="49" t="s">
        <v>1028</v>
      </c>
      <c r="J1512" s="49" t="s">
        <v>1028</v>
      </c>
    </row>
    <row r="1513" customFormat="false" ht="146.75" hidden="false" customHeight="false" outlineLevel="0" collapsed="false">
      <c r="A1513" s="47" t="s">
        <v>1019</v>
      </c>
      <c r="B1513" s="47" t="s">
        <v>1029</v>
      </c>
      <c r="C1513" s="47" t="s">
        <v>994</v>
      </c>
      <c r="D1513" s="47" t="s">
        <v>356</v>
      </c>
      <c r="E1513" s="48" t="s">
        <v>317</v>
      </c>
      <c r="F1513" s="49" t="s">
        <v>1030</v>
      </c>
      <c r="G1513" s="49" t="s">
        <v>1030</v>
      </c>
      <c r="H1513" s="49" t="s">
        <v>1018</v>
      </c>
      <c r="I1513" s="49" t="s">
        <v>1030</v>
      </c>
      <c r="J1513" s="49" t="s">
        <v>1030</v>
      </c>
    </row>
    <row r="1514" customFormat="false" ht="91" hidden="false" customHeight="false" outlineLevel="0" collapsed="false">
      <c r="A1514" s="47" t="s">
        <v>1019</v>
      </c>
      <c r="B1514" s="47" t="s">
        <v>1031</v>
      </c>
      <c r="C1514" s="47" t="s">
        <v>910</v>
      </c>
      <c r="D1514" s="47" t="s">
        <v>356</v>
      </c>
      <c r="E1514" s="48" t="s">
        <v>317</v>
      </c>
      <c r="F1514" s="49" t="s">
        <v>1032</v>
      </c>
      <c r="G1514" s="49" t="s">
        <v>1032</v>
      </c>
      <c r="H1514" s="49" t="s">
        <v>1018</v>
      </c>
      <c r="I1514" s="49" t="s">
        <v>1032</v>
      </c>
      <c r="J1514" s="49" t="s">
        <v>1032</v>
      </c>
    </row>
    <row r="1515" customFormat="false" ht="102.2" hidden="false" customHeight="false" outlineLevel="0" collapsed="false">
      <c r="A1515" s="47" t="s">
        <v>1019</v>
      </c>
      <c r="B1515" s="47" t="s">
        <v>1033</v>
      </c>
      <c r="C1515" s="47" t="s">
        <v>996</v>
      </c>
      <c r="D1515" s="47" t="s">
        <v>356</v>
      </c>
      <c r="E1515" s="48" t="s">
        <v>317</v>
      </c>
      <c r="F1515" s="49" t="s">
        <v>1034</v>
      </c>
      <c r="G1515" s="49" t="s">
        <v>1034</v>
      </c>
      <c r="H1515" s="49" t="s">
        <v>1018</v>
      </c>
      <c r="I1515" s="49" t="s">
        <v>1034</v>
      </c>
      <c r="J1515" s="49" t="s">
        <v>1034</v>
      </c>
    </row>
    <row r="1516" customFormat="false" ht="46" hidden="false" customHeight="false" outlineLevel="0" collapsed="false">
      <c r="A1516" s="47" t="s">
        <v>1019</v>
      </c>
      <c r="B1516" s="47" t="s">
        <v>1035</v>
      </c>
      <c r="C1516" s="47" t="s">
        <v>906</v>
      </c>
      <c r="D1516" s="47" t="s">
        <v>345</v>
      </c>
      <c r="E1516" s="48" t="s">
        <v>317</v>
      </c>
      <c r="F1516" s="49" t="s">
        <v>1036</v>
      </c>
      <c r="G1516" s="49" t="s">
        <v>1037</v>
      </c>
      <c r="H1516" s="49" t="s">
        <v>1018</v>
      </c>
      <c r="I1516" s="49" t="s">
        <v>1036</v>
      </c>
      <c r="J1516" s="49" t="s">
        <v>1037</v>
      </c>
    </row>
  </sheetData>
  <mergeCells count="1195">
    <mergeCell ref="C1:D1"/>
    <mergeCell ref="E1:F1"/>
    <mergeCell ref="G1:H1"/>
    <mergeCell ref="I1:J1"/>
    <mergeCell ref="C2:D2"/>
    <mergeCell ref="E2:F2"/>
    <mergeCell ref="G2:H2"/>
    <mergeCell ref="I2:J2"/>
    <mergeCell ref="A3:J3"/>
    <mergeCell ref="A4:J4"/>
    <mergeCell ref="E5:F5"/>
    <mergeCell ref="E6:F6"/>
    <mergeCell ref="E7:F7"/>
    <mergeCell ref="E8:F8"/>
    <mergeCell ref="E9:F9"/>
    <mergeCell ref="H11:I11"/>
    <mergeCell ref="E13:F13"/>
    <mergeCell ref="E14:F14"/>
    <mergeCell ref="E15:F15"/>
    <mergeCell ref="E16:F16"/>
    <mergeCell ref="E17:F17"/>
    <mergeCell ref="E18:F18"/>
    <mergeCell ref="H20:I20"/>
    <mergeCell ref="E22:F22"/>
    <mergeCell ref="E23:F23"/>
    <mergeCell ref="E24:F24"/>
    <mergeCell ref="E25:F25"/>
    <mergeCell ref="H27:I27"/>
    <mergeCell ref="E29:F29"/>
    <mergeCell ref="E30:F30"/>
    <mergeCell ref="E31:F31"/>
    <mergeCell ref="E32:F32"/>
    <mergeCell ref="E33:F33"/>
    <mergeCell ref="E34:F34"/>
    <mergeCell ref="E35:F35"/>
    <mergeCell ref="E36:F36"/>
    <mergeCell ref="H38:I38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H54:I54"/>
    <mergeCell ref="E56:F56"/>
    <mergeCell ref="E57:F57"/>
    <mergeCell ref="E58:F58"/>
    <mergeCell ref="E59:F59"/>
    <mergeCell ref="E60:F60"/>
    <mergeCell ref="E61:F61"/>
    <mergeCell ref="H63:I63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H76:I76"/>
    <mergeCell ref="E78:F78"/>
    <mergeCell ref="E79:F79"/>
    <mergeCell ref="E80:F80"/>
    <mergeCell ref="E81:F81"/>
    <mergeCell ref="E82:F82"/>
    <mergeCell ref="E83:F83"/>
    <mergeCell ref="E84:F84"/>
    <mergeCell ref="H86:I86"/>
    <mergeCell ref="E88:F88"/>
    <mergeCell ref="E89:F89"/>
    <mergeCell ref="E90:F90"/>
    <mergeCell ref="E91:F91"/>
    <mergeCell ref="E92:F92"/>
    <mergeCell ref="H94:I94"/>
    <mergeCell ref="E96:F96"/>
    <mergeCell ref="E97:F97"/>
    <mergeCell ref="E98:F98"/>
    <mergeCell ref="E99:F99"/>
    <mergeCell ref="E100:F100"/>
    <mergeCell ref="H102:I102"/>
    <mergeCell ref="E104:F104"/>
    <mergeCell ref="E105:F105"/>
    <mergeCell ref="E106:F106"/>
    <mergeCell ref="E107:F107"/>
    <mergeCell ref="E108:F108"/>
    <mergeCell ref="E109:F109"/>
    <mergeCell ref="E110:F110"/>
    <mergeCell ref="H112:I112"/>
    <mergeCell ref="E114:F114"/>
    <mergeCell ref="E115:F115"/>
    <mergeCell ref="E116:F116"/>
    <mergeCell ref="E117:F117"/>
    <mergeCell ref="E118:F118"/>
    <mergeCell ref="H120:I120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H132:I132"/>
    <mergeCell ref="E134:F134"/>
    <mergeCell ref="E135:F135"/>
    <mergeCell ref="E136:F136"/>
    <mergeCell ref="E137:F137"/>
    <mergeCell ref="E138:F138"/>
    <mergeCell ref="E139:F139"/>
    <mergeCell ref="E140:F140"/>
    <mergeCell ref="H142:I142"/>
    <mergeCell ref="E144:F144"/>
    <mergeCell ref="E145:F145"/>
    <mergeCell ref="E146:F146"/>
    <mergeCell ref="E147:F147"/>
    <mergeCell ref="E148:F148"/>
    <mergeCell ref="E149:F149"/>
    <mergeCell ref="E150:F150"/>
    <mergeCell ref="H152:I152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H163:I163"/>
    <mergeCell ref="E165:F165"/>
    <mergeCell ref="E166:F166"/>
    <mergeCell ref="E167:F167"/>
    <mergeCell ref="E168:F168"/>
    <mergeCell ref="E169:F169"/>
    <mergeCell ref="H171:I171"/>
    <mergeCell ref="E173:F173"/>
    <mergeCell ref="E174:F174"/>
    <mergeCell ref="E175:F175"/>
    <mergeCell ref="E176:F176"/>
    <mergeCell ref="E177:F177"/>
    <mergeCell ref="H179:I179"/>
    <mergeCell ref="E181:F181"/>
    <mergeCell ref="E182:F182"/>
    <mergeCell ref="E183:F183"/>
    <mergeCell ref="E184:F184"/>
    <mergeCell ref="E185:F185"/>
    <mergeCell ref="H187:I187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H207:I207"/>
    <mergeCell ref="E209:F209"/>
    <mergeCell ref="E210:F210"/>
    <mergeCell ref="E211:F211"/>
    <mergeCell ref="E212:F212"/>
    <mergeCell ref="E213:F213"/>
    <mergeCell ref="E214:F214"/>
    <mergeCell ref="H216:I216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H234:I234"/>
    <mergeCell ref="E236:F236"/>
    <mergeCell ref="E237:F237"/>
    <mergeCell ref="E238:F238"/>
    <mergeCell ref="E239:F239"/>
    <mergeCell ref="E240:F240"/>
    <mergeCell ref="E241:F241"/>
    <mergeCell ref="H243:I243"/>
    <mergeCell ref="E245:F245"/>
    <mergeCell ref="E246:F246"/>
    <mergeCell ref="E247:F247"/>
    <mergeCell ref="E248:F248"/>
    <mergeCell ref="E249:F249"/>
    <mergeCell ref="E250:F250"/>
    <mergeCell ref="H252:I252"/>
    <mergeCell ref="E254:F254"/>
    <mergeCell ref="E255:F255"/>
    <mergeCell ref="E256:F256"/>
    <mergeCell ref="E257:F257"/>
    <mergeCell ref="E258:F258"/>
    <mergeCell ref="E259:F259"/>
    <mergeCell ref="H261:I261"/>
    <mergeCell ref="E263:F263"/>
    <mergeCell ref="E264:F264"/>
    <mergeCell ref="E265:F265"/>
    <mergeCell ref="E266:F266"/>
    <mergeCell ref="E267:F267"/>
    <mergeCell ref="H269:I269"/>
    <mergeCell ref="E271:F271"/>
    <mergeCell ref="E272:F272"/>
    <mergeCell ref="E273:F273"/>
    <mergeCell ref="E274:F274"/>
    <mergeCell ref="E275:F275"/>
    <mergeCell ref="E276:F276"/>
    <mergeCell ref="H278:I278"/>
    <mergeCell ref="E280:F280"/>
    <mergeCell ref="E281:F281"/>
    <mergeCell ref="E282:F282"/>
    <mergeCell ref="E283:F283"/>
    <mergeCell ref="E284:F284"/>
    <mergeCell ref="E285:F285"/>
    <mergeCell ref="H287:I287"/>
    <mergeCell ref="E289:F289"/>
    <mergeCell ref="E290:F290"/>
    <mergeCell ref="E291:F291"/>
    <mergeCell ref="E292:F292"/>
    <mergeCell ref="E293:F293"/>
    <mergeCell ref="H295:I295"/>
    <mergeCell ref="E297:F297"/>
    <mergeCell ref="E298:F298"/>
    <mergeCell ref="E299:F299"/>
    <mergeCell ref="E300:F300"/>
    <mergeCell ref="E301:F301"/>
    <mergeCell ref="E302:F302"/>
    <mergeCell ref="H304:I304"/>
    <mergeCell ref="E306:F306"/>
    <mergeCell ref="E307:F307"/>
    <mergeCell ref="E308:F308"/>
    <mergeCell ref="E309:F309"/>
    <mergeCell ref="H311:I311"/>
    <mergeCell ref="E313:F313"/>
    <mergeCell ref="E314:F314"/>
    <mergeCell ref="E315:F315"/>
    <mergeCell ref="E316:F316"/>
    <mergeCell ref="E317:F317"/>
    <mergeCell ref="E318:F318"/>
    <mergeCell ref="E319:F319"/>
    <mergeCell ref="E320:F320"/>
    <mergeCell ref="H322:I322"/>
    <mergeCell ref="E324:F324"/>
    <mergeCell ref="E325:F325"/>
    <mergeCell ref="E326:F326"/>
    <mergeCell ref="E327:F327"/>
    <mergeCell ref="E328:F328"/>
    <mergeCell ref="E329:F329"/>
    <mergeCell ref="H331:I331"/>
    <mergeCell ref="E333:F333"/>
    <mergeCell ref="E334:F334"/>
    <mergeCell ref="E335:F335"/>
    <mergeCell ref="E336:F336"/>
    <mergeCell ref="E337:F337"/>
    <mergeCell ref="H339:I339"/>
    <mergeCell ref="E341:F341"/>
    <mergeCell ref="E342:F342"/>
    <mergeCell ref="E343:F343"/>
    <mergeCell ref="E344:F344"/>
    <mergeCell ref="E345:F345"/>
    <mergeCell ref="H347:I347"/>
    <mergeCell ref="E349:F349"/>
    <mergeCell ref="E350:F350"/>
    <mergeCell ref="E351:F351"/>
    <mergeCell ref="E352:F352"/>
    <mergeCell ref="E353:F353"/>
    <mergeCell ref="H355:I355"/>
    <mergeCell ref="E357:F357"/>
    <mergeCell ref="E358:F358"/>
    <mergeCell ref="E359:F359"/>
    <mergeCell ref="E360:F360"/>
    <mergeCell ref="E361:F361"/>
    <mergeCell ref="H363:I363"/>
    <mergeCell ref="E365:F365"/>
    <mergeCell ref="E366:F366"/>
    <mergeCell ref="E367:F367"/>
    <mergeCell ref="E368:F368"/>
    <mergeCell ref="E369:F369"/>
    <mergeCell ref="H371:I371"/>
    <mergeCell ref="E373:F373"/>
    <mergeCell ref="E374:F374"/>
    <mergeCell ref="E375:F375"/>
    <mergeCell ref="E376:F376"/>
    <mergeCell ref="E377:F377"/>
    <mergeCell ref="H379:I379"/>
    <mergeCell ref="E381:F381"/>
    <mergeCell ref="E382:F382"/>
    <mergeCell ref="E383:F383"/>
    <mergeCell ref="E384:F384"/>
    <mergeCell ref="E385:F385"/>
    <mergeCell ref="E386:F386"/>
    <mergeCell ref="H388:I388"/>
    <mergeCell ref="E390:F390"/>
    <mergeCell ref="E391:F391"/>
    <mergeCell ref="E392:F392"/>
    <mergeCell ref="H394:I394"/>
    <mergeCell ref="E396:F396"/>
    <mergeCell ref="E397:F397"/>
    <mergeCell ref="E398:F398"/>
    <mergeCell ref="E399:F399"/>
    <mergeCell ref="E400:F400"/>
    <mergeCell ref="H402:I402"/>
    <mergeCell ref="E404:F404"/>
    <mergeCell ref="E405:F405"/>
    <mergeCell ref="E406:F406"/>
    <mergeCell ref="E407:F407"/>
    <mergeCell ref="E408:F408"/>
    <mergeCell ref="E409:F409"/>
    <mergeCell ref="H411:I411"/>
    <mergeCell ref="E413:F413"/>
    <mergeCell ref="E414:F414"/>
    <mergeCell ref="E415:F415"/>
    <mergeCell ref="E416:F416"/>
    <mergeCell ref="E417:F417"/>
    <mergeCell ref="H419:I419"/>
    <mergeCell ref="E421:F421"/>
    <mergeCell ref="E422:F422"/>
    <mergeCell ref="E423:F423"/>
    <mergeCell ref="E424:F424"/>
    <mergeCell ref="H426:I426"/>
    <mergeCell ref="E428:F428"/>
    <mergeCell ref="E429:F429"/>
    <mergeCell ref="E430:F430"/>
    <mergeCell ref="E431:F431"/>
    <mergeCell ref="H433:I433"/>
    <mergeCell ref="E435:F435"/>
    <mergeCell ref="E436:F436"/>
    <mergeCell ref="E437:F437"/>
    <mergeCell ref="E438:F438"/>
    <mergeCell ref="E439:F439"/>
    <mergeCell ref="H441:I441"/>
    <mergeCell ref="E443:F443"/>
    <mergeCell ref="E444:F444"/>
    <mergeCell ref="E445:F445"/>
    <mergeCell ref="E446:F446"/>
    <mergeCell ref="E447:F447"/>
    <mergeCell ref="E448:F448"/>
    <mergeCell ref="E449:F449"/>
    <mergeCell ref="E450:F450"/>
    <mergeCell ref="H452:I452"/>
    <mergeCell ref="E454:F454"/>
    <mergeCell ref="E455:F455"/>
    <mergeCell ref="E456:F456"/>
    <mergeCell ref="E457:F457"/>
    <mergeCell ref="E458:F458"/>
    <mergeCell ref="E459:F459"/>
    <mergeCell ref="E460:F460"/>
    <mergeCell ref="E461:F461"/>
    <mergeCell ref="E462:F462"/>
    <mergeCell ref="E463:F463"/>
    <mergeCell ref="H465:I465"/>
    <mergeCell ref="E467:F467"/>
    <mergeCell ref="E468:F468"/>
    <mergeCell ref="E469:F469"/>
    <mergeCell ref="E470:F470"/>
    <mergeCell ref="E471:F471"/>
    <mergeCell ref="E472:F472"/>
    <mergeCell ref="H474:I474"/>
    <mergeCell ref="E476:F476"/>
    <mergeCell ref="E477:F477"/>
    <mergeCell ref="E478:F478"/>
    <mergeCell ref="E479:F479"/>
    <mergeCell ref="E480:F480"/>
    <mergeCell ref="E481:F481"/>
    <mergeCell ref="H483:I483"/>
    <mergeCell ref="E485:F485"/>
    <mergeCell ref="E486:F486"/>
    <mergeCell ref="E487:F487"/>
    <mergeCell ref="E488:F488"/>
    <mergeCell ref="E489:F489"/>
    <mergeCell ref="H491:I491"/>
    <mergeCell ref="E493:F493"/>
    <mergeCell ref="E494:F494"/>
    <mergeCell ref="E495:F495"/>
    <mergeCell ref="E496:F496"/>
    <mergeCell ref="E497:F497"/>
    <mergeCell ref="H499:I499"/>
    <mergeCell ref="E501:F501"/>
    <mergeCell ref="E502:F502"/>
    <mergeCell ref="E503:F503"/>
    <mergeCell ref="E504:F504"/>
    <mergeCell ref="E505:F505"/>
    <mergeCell ref="H507:I507"/>
    <mergeCell ref="E509:F509"/>
    <mergeCell ref="E510:F510"/>
    <mergeCell ref="E511:F511"/>
    <mergeCell ref="E512:F512"/>
    <mergeCell ref="E513:F513"/>
    <mergeCell ref="H515:I515"/>
    <mergeCell ref="E517:F517"/>
    <mergeCell ref="E518:F518"/>
    <mergeCell ref="E519:F519"/>
    <mergeCell ref="E520:F520"/>
    <mergeCell ref="E521:F521"/>
    <mergeCell ref="H523:I523"/>
    <mergeCell ref="E525:F525"/>
    <mergeCell ref="E526:F526"/>
    <mergeCell ref="E527:F527"/>
    <mergeCell ref="E528:F528"/>
    <mergeCell ref="E529:F529"/>
    <mergeCell ref="E530:F530"/>
    <mergeCell ref="H532:I532"/>
    <mergeCell ref="E534:F534"/>
    <mergeCell ref="E535:F535"/>
    <mergeCell ref="E536:F536"/>
    <mergeCell ref="E537:F537"/>
    <mergeCell ref="E538:F538"/>
    <mergeCell ref="E539:F539"/>
    <mergeCell ref="E540:F540"/>
    <mergeCell ref="E541:F541"/>
    <mergeCell ref="H543:I543"/>
    <mergeCell ref="E545:F545"/>
    <mergeCell ref="E546:F546"/>
    <mergeCell ref="E547:F547"/>
    <mergeCell ref="E548:F548"/>
    <mergeCell ref="E549:F549"/>
    <mergeCell ref="H551:I551"/>
    <mergeCell ref="E553:F553"/>
    <mergeCell ref="E554:F554"/>
    <mergeCell ref="E555:F555"/>
    <mergeCell ref="E556:F556"/>
    <mergeCell ref="E557:F557"/>
    <mergeCell ref="H559:I559"/>
    <mergeCell ref="E561:F561"/>
    <mergeCell ref="E562:F562"/>
    <mergeCell ref="E563:F563"/>
    <mergeCell ref="E564:F564"/>
    <mergeCell ref="E565:F565"/>
    <mergeCell ref="H567:I567"/>
    <mergeCell ref="E569:F569"/>
    <mergeCell ref="E570:F570"/>
    <mergeCell ref="E571:F571"/>
    <mergeCell ref="E572:F572"/>
    <mergeCell ref="E573:F573"/>
    <mergeCell ref="E574:F574"/>
    <mergeCell ref="E575:F575"/>
    <mergeCell ref="H577:I577"/>
    <mergeCell ref="E579:F579"/>
    <mergeCell ref="E580:F580"/>
    <mergeCell ref="E581:F581"/>
    <mergeCell ref="E582:F582"/>
    <mergeCell ref="E583:F583"/>
    <mergeCell ref="E584:F584"/>
    <mergeCell ref="E585:F585"/>
    <mergeCell ref="E586:F586"/>
    <mergeCell ref="E587:F587"/>
    <mergeCell ref="H589:I589"/>
    <mergeCell ref="E591:F591"/>
    <mergeCell ref="E592:F592"/>
    <mergeCell ref="E593:F593"/>
    <mergeCell ref="E594:F594"/>
    <mergeCell ref="E595:F595"/>
    <mergeCell ref="H597:I597"/>
    <mergeCell ref="E599:F599"/>
    <mergeCell ref="E600:F600"/>
    <mergeCell ref="E601:F601"/>
    <mergeCell ref="E602:F602"/>
    <mergeCell ref="E603:F603"/>
    <mergeCell ref="E604:F604"/>
    <mergeCell ref="H606:I606"/>
    <mergeCell ref="E608:F608"/>
    <mergeCell ref="E609:F609"/>
    <mergeCell ref="E610:F610"/>
    <mergeCell ref="E611:F611"/>
    <mergeCell ref="E612:F612"/>
    <mergeCell ref="H614:I614"/>
    <mergeCell ref="E616:F616"/>
    <mergeCell ref="E617:F617"/>
    <mergeCell ref="E618:F618"/>
    <mergeCell ref="E619:F619"/>
    <mergeCell ref="E620:F620"/>
    <mergeCell ref="E621:F621"/>
    <mergeCell ref="H623:I623"/>
    <mergeCell ref="E625:F625"/>
    <mergeCell ref="E626:F626"/>
    <mergeCell ref="E627:F627"/>
    <mergeCell ref="E628:F628"/>
    <mergeCell ref="E629:F629"/>
    <mergeCell ref="H631:I631"/>
    <mergeCell ref="E633:F633"/>
    <mergeCell ref="E634:F634"/>
    <mergeCell ref="E635:F635"/>
    <mergeCell ref="E636:F636"/>
    <mergeCell ref="E637:F637"/>
    <mergeCell ref="E638:F638"/>
    <mergeCell ref="H640:I640"/>
    <mergeCell ref="E642:F642"/>
    <mergeCell ref="E643:F643"/>
    <mergeCell ref="E644:F644"/>
    <mergeCell ref="E645:F645"/>
    <mergeCell ref="E646:F646"/>
    <mergeCell ref="H648:I648"/>
    <mergeCell ref="E650:F650"/>
    <mergeCell ref="E651:F651"/>
    <mergeCell ref="E652:F652"/>
    <mergeCell ref="E653:F653"/>
    <mergeCell ref="E654:F654"/>
    <mergeCell ref="H656:I656"/>
    <mergeCell ref="E658:F658"/>
    <mergeCell ref="E659:F659"/>
    <mergeCell ref="E660:F660"/>
    <mergeCell ref="E661:F661"/>
    <mergeCell ref="E662:F662"/>
    <mergeCell ref="H664:I664"/>
    <mergeCell ref="E666:F666"/>
    <mergeCell ref="E667:F667"/>
    <mergeCell ref="E668:F668"/>
    <mergeCell ref="E669:F669"/>
    <mergeCell ref="E670:F670"/>
    <mergeCell ref="H672:I672"/>
    <mergeCell ref="E674:F674"/>
    <mergeCell ref="E675:F675"/>
    <mergeCell ref="E676:F676"/>
    <mergeCell ref="H678:I678"/>
    <mergeCell ref="E680:F680"/>
    <mergeCell ref="E681:F681"/>
    <mergeCell ref="E682:F682"/>
    <mergeCell ref="E683:F683"/>
    <mergeCell ref="E684:F684"/>
    <mergeCell ref="E685:F685"/>
    <mergeCell ref="E686:F686"/>
    <mergeCell ref="E687:F687"/>
    <mergeCell ref="E688:F688"/>
    <mergeCell ref="E689:F689"/>
    <mergeCell ref="E690:F690"/>
    <mergeCell ref="H692:I692"/>
    <mergeCell ref="E694:F694"/>
    <mergeCell ref="E695:F695"/>
    <mergeCell ref="E696:F696"/>
    <mergeCell ref="E697:F697"/>
    <mergeCell ref="E698:F698"/>
    <mergeCell ref="E699:F699"/>
    <mergeCell ref="E700:F700"/>
    <mergeCell ref="H702:I702"/>
    <mergeCell ref="E704:F704"/>
    <mergeCell ref="E705:F705"/>
    <mergeCell ref="E706:F706"/>
    <mergeCell ref="H708:I708"/>
    <mergeCell ref="E710:F710"/>
    <mergeCell ref="E711:F711"/>
    <mergeCell ref="E712:F712"/>
    <mergeCell ref="E713:F713"/>
    <mergeCell ref="E714:F714"/>
    <mergeCell ref="E715:F715"/>
    <mergeCell ref="H717:I717"/>
    <mergeCell ref="E719:F719"/>
    <mergeCell ref="E720:F720"/>
    <mergeCell ref="E721:F721"/>
    <mergeCell ref="E722:F722"/>
    <mergeCell ref="E723:F723"/>
    <mergeCell ref="E724:F724"/>
    <mergeCell ref="H726:I726"/>
    <mergeCell ref="E728:F728"/>
    <mergeCell ref="E729:F729"/>
    <mergeCell ref="E730:F730"/>
    <mergeCell ref="E731:F731"/>
    <mergeCell ref="E732:F732"/>
    <mergeCell ref="E733:F733"/>
    <mergeCell ref="H735:I735"/>
    <mergeCell ref="E737:F737"/>
    <mergeCell ref="E738:F738"/>
    <mergeCell ref="E739:F739"/>
    <mergeCell ref="E740:F740"/>
    <mergeCell ref="E741:F741"/>
    <mergeCell ref="H743:I743"/>
    <mergeCell ref="E745:F745"/>
    <mergeCell ref="E746:F746"/>
    <mergeCell ref="E747:F747"/>
    <mergeCell ref="E748:F748"/>
    <mergeCell ref="H750:I750"/>
    <mergeCell ref="E752:F752"/>
    <mergeCell ref="E753:F753"/>
    <mergeCell ref="E754:F754"/>
    <mergeCell ref="H756:I756"/>
    <mergeCell ref="A758:J758"/>
    <mergeCell ref="E759:F759"/>
    <mergeCell ref="E760:F760"/>
    <mergeCell ref="E761:F761"/>
    <mergeCell ref="E762:F762"/>
    <mergeCell ref="E763:F763"/>
    <mergeCell ref="E764:F764"/>
    <mergeCell ref="E765:F765"/>
    <mergeCell ref="E766:F766"/>
    <mergeCell ref="H768:I768"/>
    <mergeCell ref="E770:F770"/>
    <mergeCell ref="E771:F771"/>
    <mergeCell ref="E772:F772"/>
    <mergeCell ref="E773:F773"/>
    <mergeCell ref="E774:F774"/>
    <mergeCell ref="E775:F775"/>
    <mergeCell ref="E776:F776"/>
    <mergeCell ref="E777:F777"/>
    <mergeCell ref="H779:I779"/>
    <mergeCell ref="E781:F781"/>
    <mergeCell ref="E782:F782"/>
    <mergeCell ref="E783:F783"/>
    <mergeCell ref="E784:F784"/>
    <mergeCell ref="E785:F785"/>
    <mergeCell ref="E786:F786"/>
    <mergeCell ref="E787:F787"/>
    <mergeCell ref="E788:F788"/>
    <mergeCell ref="H790:I790"/>
    <mergeCell ref="E792:F792"/>
    <mergeCell ref="E793:F793"/>
    <mergeCell ref="E794:F794"/>
    <mergeCell ref="E795:F795"/>
    <mergeCell ref="E796:F796"/>
    <mergeCell ref="E797:F797"/>
    <mergeCell ref="E798:F798"/>
    <mergeCell ref="E799:F799"/>
    <mergeCell ref="E800:F800"/>
    <mergeCell ref="E801:F801"/>
    <mergeCell ref="H803:I803"/>
    <mergeCell ref="E805:F805"/>
    <mergeCell ref="E806:F806"/>
    <mergeCell ref="E807:F807"/>
    <mergeCell ref="E808:F808"/>
    <mergeCell ref="E809:F809"/>
    <mergeCell ref="H811:I811"/>
    <mergeCell ref="E813:F813"/>
    <mergeCell ref="E814:F814"/>
    <mergeCell ref="E815:F815"/>
    <mergeCell ref="E816:F816"/>
    <mergeCell ref="E817:F817"/>
    <mergeCell ref="E818:F818"/>
    <mergeCell ref="H820:I820"/>
    <mergeCell ref="E822:F822"/>
    <mergeCell ref="E823:F823"/>
    <mergeCell ref="E824:F824"/>
    <mergeCell ref="E825:F825"/>
    <mergeCell ref="E826:F826"/>
    <mergeCell ref="E827:F827"/>
    <mergeCell ref="H829:I829"/>
    <mergeCell ref="E831:F831"/>
    <mergeCell ref="E832:F832"/>
    <mergeCell ref="E833:F833"/>
    <mergeCell ref="E834:F834"/>
    <mergeCell ref="E835:F835"/>
    <mergeCell ref="E836:F836"/>
    <mergeCell ref="E837:F837"/>
    <mergeCell ref="E838:F838"/>
    <mergeCell ref="H840:I840"/>
    <mergeCell ref="E842:F842"/>
    <mergeCell ref="E843:F843"/>
    <mergeCell ref="E844:F844"/>
    <mergeCell ref="E845:F845"/>
    <mergeCell ref="E846:F846"/>
    <mergeCell ref="H848:I848"/>
    <mergeCell ref="E850:F850"/>
    <mergeCell ref="E851:F851"/>
    <mergeCell ref="E852:F852"/>
    <mergeCell ref="E853:F853"/>
    <mergeCell ref="E854:F854"/>
    <mergeCell ref="H856:I856"/>
    <mergeCell ref="E858:F858"/>
    <mergeCell ref="E859:F859"/>
    <mergeCell ref="E860:F860"/>
    <mergeCell ref="E861:F861"/>
    <mergeCell ref="E862:F862"/>
    <mergeCell ref="E863:F863"/>
    <mergeCell ref="E864:F864"/>
    <mergeCell ref="E865:F865"/>
    <mergeCell ref="E866:F866"/>
    <mergeCell ref="E867:F867"/>
    <mergeCell ref="H869:I869"/>
    <mergeCell ref="E871:F871"/>
    <mergeCell ref="E872:F872"/>
    <mergeCell ref="E873:F873"/>
    <mergeCell ref="E874:F874"/>
    <mergeCell ref="E875:F875"/>
    <mergeCell ref="E876:F876"/>
    <mergeCell ref="E877:F877"/>
    <mergeCell ref="E878:F878"/>
    <mergeCell ref="E879:F879"/>
    <mergeCell ref="E880:F880"/>
    <mergeCell ref="H882:I882"/>
    <mergeCell ref="E884:F884"/>
    <mergeCell ref="E885:F885"/>
    <mergeCell ref="E886:F886"/>
    <mergeCell ref="E887:F887"/>
    <mergeCell ref="E888:F888"/>
    <mergeCell ref="E889:F889"/>
    <mergeCell ref="E890:F890"/>
    <mergeCell ref="E891:F891"/>
    <mergeCell ref="E892:F892"/>
    <mergeCell ref="E893:F893"/>
    <mergeCell ref="H895:I895"/>
    <mergeCell ref="E897:F897"/>
    <mergeCell ref="E898:F898"/>
    <mergeCell ref="E899:F899"/>
    <mergeCell ref="E900:F900"/>
    <mergeCell ref="H902:I902"/>
    <mergeCell ref="E904:F904"/>
    <mergeCell ref="E905:F905"/>
    <mergeCell ref="E906:F906"/>
    <mergeCell ref="E907:F907"/>
    <mergeCell ref="E908:F908"/>
    <mergeCell ref="E909:F909"/>
    <mergeCell ref="H911:I911"/>
    <mergeCell ref="E913:F913"/>
    <mergeCell ref="E914:F914"/>
    <mergeCell ref="E915:F915"/>
    <mergeCell ref="H917:I917"/>
    <mergeCell ref="E919:F919"/>
    <mergeCell ref="E920:F920"/>
    <mergeCell ref="E921:F921"/>
    <mergeCell ref="H923:I923"/>
    <mergeCell ref="E925:F925"/>
    <mergeCell ref="E926:F926"/>
    <mergeCell ref="E927:F927"/>
    <mergeCell ref="H929:I929"/>
    <mergeCell ref="E931:F931"/>
    <mergeCell ref="E932:F932"/>
    <mergeCell ref="E933:F933"/>
    <mergeCell ref="H935:I935"/>
    <mergeCell ref="E937:F937"/>
    <mergeCell ref="E938:F938"/>
    <mergeCell ref="E939:F939"/>
    <mergeCell ref="E940:F940"/>
    <mergeCell ref="E941:F941"/>
    <mergeCell ref="E942:F942"/>
    <mergeCell ref="E943:F943"/>
    <mergeCell ref="E944:F944"/>
    <mergeCell ref="E945:F945"/>
    <mergeCell ref="E946:F946"/>
    <mergeCell ref="H948:I948"/>
    <mergeCell ref="E950:F950"/>
    <mergeCell ref="E951:F951"/>
    <mergeCell ref="E952:F952"/>
    <mergeCell ref="E953:F953"/>
    <mergeCell ref="E954:F954"/>
    <mergeCell ref="E955:F955"/>
    <mergeCell ref="E956:F956"/>
    <mergeCell ref="E957:F957"/>
    <mergeCell ref="E958:F958"/>
    <mergeCell ref="E959:F959"/>
    <mergeCell ref="H961:I961"/>
    <mergeCell ref="E963:F963"/>
    <mergeCell ref="E964:F964"/>
    <mergeCell ref="E965:F965"/>
    <mergeCell ref="E966:F966"/>
    <mergeCell ref="E967:F967"/>
    <mergeCell ref="H969:I969"/>
    <mergeCell ref="E971:F971"/>
    <mergeCell ref="E972:F972"/>
    <mergeCell ref="E973:F973"/>
    <mergeCell ref="E974:F974"/>
    <mergeCell ref="E975:F975"/>
    <mergeCell ref="E976:F976"/>
    <mergeCell ref="E977:F977"/>
    <mergeCell ref="E978:F978"/>
    <mergeCell ref="E979:F979"/>
    <mergeCell ref="H981:I981"/>
    <mergeCell ref="E983:F983"/>
    <mergeCell ref="E984:F984"/>
    <mergeCell ref="E985:F985"/>
    <mergeCell ref="E986:F986"/>
    <mergeCell ref="E987:F987"/>
    <mergeCell ref="E988:F988"/>
    <mergeCell ref="H990:I990"/>
    <mergeCell ref="E992:F992"/>
    <mergeCell ref="E993:F993"/>
    <mergeCell ref="E994:F994"/>
    <mergeCell ref="H996:I996"/>
    <mergeCell ref="E998:F998"/>
    <mergeCell ref="E999:F999"/>
    <mergeCell ref="E1000:F1000"/>
    <mergeCell ref="H1002:I1002"/>
    <mergeCell ref="E1004:F1004"/>
    <mergeCell ref="E1005:F1005"/>
    <mergeCell ref="E1006:F1006"/>
    <mergeCell ref="H1008:I1008"/>
    <mergeCell ref="E1010:F1010"/>
    <mergeCell ref="E1011:F1011"/>
    <mergeCell ref="E1012:F1012"/>
    <mergeCell ref="H1014:I1014"/>
    <mergeCell ref="E1016:F1016"/>
    <mergeCell ref="E1017:F1017"/>
    <mergeCell ref="E1018:F1018"/>
    <mergeCell ref="H1020:I1020"/>
    <mergeCell ref="E1022:F1022"/>
    <mergeCell ref="E1023:F1023"/>
    <mergeCell ref="E1024:F1024"/>
    <mergeCell ref="H1026:I1026"/>
    <mergeCell ref="E1028:F1028"/>
    <mergeCell ref="E1029:F1029"/>
    <mergeCell ref="E1030:F1030"/>
    <mergeCell ref="H1032:I1032"/>
    <mergeCell ref="E1034:F1034"/>
    <mergeCell ref="E1035:F1035"/>
    <mergeCell ref="E1036:F1036"/>
    <mergeCell ref="H1038:I1038"/>
    <mergeCell ref="E1040:F1040"/>
    <mergeCell ref="E1041:F1041"/>
    <mergeCell ref="E1042:F1042"/>
    <mergeCell ref="H1044:I1044"/>
    <mergeCell ref="E1046:F1046"/>
    <mergeCell ref="E1047:F1047"/>
    <mergeCell ref="E1048:F1048"/>
    <mergeCell ref="H1050:I1050"/>
    <mergeCell ref="E1052:F1052"/>
    <mergeCell ref="E1053:F1053"/>
    <mergeCell ref="E1054:F1054"/>
    <mergeCell ref="H1056:I1056"/>
    <mergeCell ref="E1058:F1058"/>
    <mergeCell ref="E1059:F1059"/>
    <mergeCell ref="E1060:F1060"/>
    <mergeCell ref="H1062:I1062"/>
    <mergeCell ref="E1064:F1064"/>
    <mergeCell ref="E1065:F1065"/>
    <mergeCell ref="E1066:F1066"/>
    <mergeCell ref="H1068:I1068"/>
    <mergeCell ref="E1070:F1070"/>
    <mergeCell ref="E1071:F1071"/>
    <mergeCell ref="E1072:F1072"/>
    <mergeCell ref="H1074:I1074"/>
    <mergeCell ref="E1076:F1076"/>
    <mergeCell ref="E1077:F1077"/>
    <mergeCell ref="E1078:F1078"/>
    <mergeCell ref="H1080:I1080"/>
    <mergeCell ref="E1082:F1082"/>
    <mergeCell ref="E1083:F1083"/>
    <mergeCell ref="E1084:F1084"/>
    <mergeCell ref="H1086:I1086"/>
    <mergeCell ref="E1088:F1088"/>
    <mergeCell ref="E1089:F1089"/>
    <mergeCell ref="E1090:F1090"/>
    <mergeCell ref="H1092:I1092"/>
    <mergeCell ref="E1094:F1094"/>
    <mergeCell ref="E1095:F1095"/>
    <mergeCell ref="E1096:F1096"/>
    <mergeCell ref="H1098:I1098"/>
    <mergeCell ref="E1100:F1100"/>
    <mergeCell ref="E1101:F1101"/>
    <mergeCell ref="E1102:F1102"/>
    <mergeCell ref="H1104:I1104"/>
    <mergeCell ref="E1106:F1106"/>
    <mergeCell ref="E1107:F1107"/>
    <mergeCell ref="E1108:F1108"/>
    <mergeCell ref="E1109:F1109"/>
    <mergeCell ref="E1110:F1110"/>
    <mergeCell ref="E1111:F1111"/>
    <mergeCell ref="E1112:F1112"/>
    <mergeCell ref="E1113:F1113"/>
    <mergeCell ref="E1114:F1114"/>
    <mergeCell ref="E1115:F1115"/>
    <mergeCell ref="H1117:I1117"/>
    <mergeCell ref="E1119:F1119"/>
    <mergeCell ref="E1120:F1120"/>
    <mergeCell ref="E1121:F1121"/>
    <mergeCell ref="E1122:F1122"/>
    <mergeCell ref="E1123:F1123"/>
    <mergeCell ref="E1124:F1124"/>
    <mergeCell ref="E1125:F1125"/>
    <mergeCell ref="E1126:F1126"/>
    <mergeCell ref="E1127:F1127"/>
    <mergeCell ref="E1128:F1128"/>
    <mergeCell ref="H1130:I1130"/>
    <mergeCell ref="E1132:F1132"/>
    <mergeCell ref="E1133:F1133"/>
    <mergeCell ref="E1134:F1134"/>
    <mergeCell ref="E1135:F1135"/>
    <mergeCell ref="E1136:F1136"/>
    <mergeCell ref="E1137:F1137"/>
    <mergeCell ref="E1138:F1138"/>
    <mergeCell ref="E1139:F1139"/>
    <mergeCell ref="H1141:I1141"/>
    <mergeCell ref="E1143:F1143"/>
    <mergeCell ref="E1144:F1144"/>
    <mergeCell ref="E1145:F1145"/>
    <mergeCell ref="E1146:F1146"/>
    <mergeCell ref="E1147:F1147"/>
    <mergeCell ref="E1148:F1148"/>
    <mergeCell ref="H1150:I1150"/>
    <mergeCell ref="E1152:F1152"/>
    <mergeCell ref="E1153:F1153"/>
    <mergeCell ref="E1154:F1154"/>
    <mergeCell ref="E1155:F1155"/>
    <mergeCell ref="E1156:F1156"/>
    <mergeCell ref="E1157:F1157"/>
    <mergeCell ref="E1158:F1158"/>
    <mergeCell ref="E1159:F1159"/>
    <mergeCell ref="E1160:F1160"/>
    <mergeCell ref="E1161:F1161"/>
    <mergeCell ref="H1163:I1163"/>
    <mergeCell ref="E1165:F1165"/>
    <mergeCell ref="E1166:F1166"/>
    <mergeCell ref="E1167:F1167"/>
    <mergeCell ref="E1168:F1168"/>
    <mergeCell ref="E1169:F1169"/>
    <mergeCell ref="H1171:I1171"/>
    <mergeCell ref="E1173:F1173"/>
    <mergeCell ref="E1174:F1174"/>
    <mergeCell ref="E1175:F1175"/>
    <mergeCell ref="E1176:F1176"/>
    <mergeCell ref="E1177:F1177"/>
    <mergeCell ref="E1178:F1178"/>
    <mergeCell ref="E1179:F1179"/>
    <mergeCell ref="E1180:F1180"/>
    <mergeCell ref="H1182:I1182"/>
    <mergeCell ref="E1184:F1184"/>
    <mergeCell ref="E1185:F1185"/>
    <mergeCell ref="E1186:F1186"/>
    <mergeCell ref="E1187:F1187"/>
    <mergeCell ref="E1188:F1188"/>
    <mergeCell ref="E1189:F1189"/>
    <mergeCell ref="E1190:F1190"/>
    <mergeCell ref="E1191:F1191"/>
    <mergeCell ref="H1193:I1193"/>
    <mergeCell ref="E1195:F1195"/>
    <mergeCell ref="E1196:F1196"/>
    <mergeCell ref="E1197:F1197"/>
    <mergeCell ref="E1198:F1198"/>
    <mergeCell ref="E1199:F1199"/>
    <mergeCell ref="E1200:F1200"/>
    <mergeCell ref="E1201:F1201"/>
    <mergeCell ref="E1202:F1202"/>
    <mergeCell ref="H1204:I1204"/>
    <mergeCell ref="E1206:F1206"/>
    <mergeCell ref="E1207:F1207"/>
    <mergeCell ref="E1208:F1208"/>
    <mergeCell ref="E1209:F1209"/>
    <mergeCell ref="E1210:F1210"/>
    <mergeCell ref="E1211:F1211"/>
    <mergeCell ref="E1212:F1212"/>
    <mergeCell ref="E1213:F1213"/>
    <mergeCell ref="E1214:F1214"/>
    <mergeCell ref="E1215:F1215"/>
    <mergeCell ref="H1217:I1217"/>
    <mergeCell ref="E1219:F1219"/>
    <mergeCell ref="E1220:F1220"/>
    <mergeCell ref="E1221:F1221"/>
    <mergeCell ref="E1222:F1222"/>
    <mergeCell ref="E1223:F1223"/>
    <mergeCell ref="H1225:I1225"/>
    <mergeCell ref="E1227:F1227"/>
    <mergeCell ref="E1228:F1228"/>
    <mergeCell ref="E1229:F1229"/>
    <mergeCell ref="E1230:F1230"/>
    <mergeCell ref="E1231:F1231"/>
    <mergeCell ref="E1232:F1232"/>
    <mergeCell ref="E1233:F1233"/>
    <mergeCell ref="H1235:I1235"/>
    <mergeCell ref="E1237:F1237"/>
    <mergeCell ref="E1238:F1238"/>
    <mergeCell ref="E1239:F1239"/>
    <mergeCell ref="H1241:I1241"/>
    <mergeCell ref="E1243:F1243"/>
    <mergeCell ref="E1244:F1244"/>
    <mergeCell ref="E1245:F1245"/>
    <mergeCell ref="H1247:I1247"/>
    <mergeCell ref="E1249:F1249"/>
    <mergeCell ref="E1250:F1250"/>
    <mergeCell ref="E1251:F1251"/>
    <mergeCell ref="H1253:I1253"/>
    <mergeCell ref="E1255:F1255"/>
    <mergeCell ref="E1256:F1256"/>
    <mergeCell ref="E1257:F1257"/>
    <mergeCell ref="H1259:I1259"/>
    <mergeCell ref="E1261:F1261"/>
    <mergeCell ref="E1262:F1262"/>
    <mergeCell ref="E1263:F1263"/>
    <mergeCell ref="E1264:F1264"/>
    <mergeCell ref="E1265:F1265"/>
    <mergeCell ref="E1266:F1266"/>
    <mergeCell ref="E1267:F1267"/>
    <mergeCell ref="E1268:F1268"/>
    <mergeCell ref="H1270:I1270"/>
    <mergeCell ref="E1272:F1272"/>
    <mergeCell ref="E1273:F1273"/>
    <mergeCell ref="E1274:F1274"/>
    <mergeCell ref="E1275:F1275"/>
    <mergeCell ref="E1276:F1276"/>
    <mergeCell ref="E1277:F1277"/>
    <mergeCell ref="E1278:F1278"/>
    <mergeCell ref="E1279:F1279"/>
    <mergeCell ref="E1280:F1280"/>
    <mergeCell ref="E1281:F1281"/>
    <mergeCell ref="H1283:I1283"/>
    <mergeCell ref="E1285:F1285"/>
    <mergeCell ref="E1286:F1286"/>
    <mergeCell ref="E1287:F1287"/>
    <mergeCell ref="E1288:F1288"/>
    <mergeCell ref="E1289:F1289"/>
    <mergeCell ref="E1290:F1290"/>
    <mergeCell ref="E1291:F1291"/>
    <mergeCell ref="E1292:F1292"/>
    <mergeCell ref="E1293:F1293"/>
    <mergeCell ref="E1294:F1294"/>
    <mergeCell ref="H1296:I1296"/>
    <mergeCell ref="E1298:F1298"/>
    <mergeCell ref="E1299:F1299"/>
    <mergeCell ref="E1300:F1300"/>
    <mergeCell ref="E1301:F1301"/>
    <mergeCell ref="E1302:F1302"/>
    <mergeCell ref="E1303:F1303"/>
    <mergeCell ref="E1304:F1304"/>
    <mergeCell ref="E1305:F1305"/>
    <mergeCell ref="E1306:F1306"/>
    <mergeCell ref="E1307:F1307"/>
    <mergeCell ref="H1309:I1309"/>
    <mergeCell ref="E1311:F1311"/>
    <mergeCell ref="E1312:F1312"/>
    <mergeCell ref="E1313:F1313"/>
    <mergeCell ref="E1314:F1314"/>
    <mergeCell ref="E1315:F1315"/>
    <mergeCell ref="E1316:F1316"/>
    <mergeCell ref="E1317:F1317"/>
    <mergeCell ref="H1319:I1319"/>
    <mergeCell ref="E1321:F1321"/>
    <mergeCell ref="E1322:F1322"/>
    <mergeCell ref="E1323:F1323"/>
    <mergeCell ref="E1324:F1324"/>
    <mergeCell ref="E1325:F1325"/>
    <mergeCell ref="E1326:F1326"/>
    <mergeCell ref="E1327:F1327"/>
    <mergeCell ref="E1328:F1328"/>
    <mergeCell ref="E1329:F1329"/>
    <mergeCell ref="E1330:F1330"/>
    <mergeCell ref="H1332:I1332"/>
    <mergeCell ref="E1334:F1334"/>
    <mergeCell ref="E1335:F1335"/>
    <mergeCell ref="E1336:F1336"/>
    <mergeCell ref="E1337:F1337"/>
    <mergeCell ref="E1338:F1338"/>
    <mergeCell ref="E1339:F1339"/>
    <mergeCell ref="E1340:F1340"/>
    <mergeCell ref="E1341:F1341"/>
    <mergeCell ref="E1342:F1342"/>
    <mergeCell ref="E1343:F1343"/>
    <mergeCell ref="H1345:I1345"/>
    <mergeCell ref="E1347:F1347"/>
    <mergeCell ref="E1348:F1348"/>
    <mergeCell ref="E1349:F1349"/>
    <mergeCell ref="E1350:F1350"/>
    <mergeCell ref="H1352:I1352"/>
    <mergeCell ref="E1354:F1354"/>
    <mergeCell ref="E1355:F1355"/>
    <mergeCell ref="E1356:F1356"/>
    <mergeCell ref="E1357:F1357"/>
    <mergeCell ref="E1358:F1358"/>
    <mergeCell ref="E1359:F1359"/>
    <mergeCell ref="H1361:I1361"/>
    <mergeCell ref="E1363:F1363"/>
    <mergeCell ref="E1364:F1364"/>
    <mergeCell ref="E1365:F1365"/>
    <mergeCell ref="E1366:F1366"/>
    <mergeCell ref="H1368:I1368"/>
    <mergeCell ref="E1370:F1370"/>
    <mergeCell ref="E1371:F1371"/>
    <mergeCell ref="E1372:F1372"/>
    <mergeCell ref="H1374:I1374"/>
    <mergeCell ref="E1376:F1376"/>
    <mergeCell ref="E1377:F1377"/>
    <mergeCell ref="E1378:F1378"/>
    <mergeCell ref="E1379:F1379"/>
    <mergeCell ref="H1381:I1381"/>
    <mergeCell ref="E1383:F1383"/>
    <mergeCell ref="E1384:F1384"/>
    <mergeCell ref="E1385:F1385"/>
    <mergeCell ref="H1387:I1387"/>
    <mergeCell ref="E1389:F1389"/>
    <mergeCell ref="E1390:F1390"/>
    <mergeCell ref="E1391:F1391"/>
    <mergeCell ref="E1392:F1392"/>
    <mergeCell ref="E1393:F1393"/>
    <mergeCell ref="E1394:F1394"/>
    <mergeCell ref="E1395:F1395"/>
    <mergeCell ref="E1396:F1396"/>
    <mergeCell ref="E1397:F1397"/>
    <mergeCell ref="E1398:F1398"/>
    <mergeCell ref="H1400:I1400"/>
    <mergeCell ref="E1402:F1402"/>
    <mergeCell ref="E1403:F1403"/>
    <mergeCell ref="E1404:F1404"/>
    <mergeCell ref="E1405:F1405"/>
    <mergeCell ref="E1406:F1406"/>
    <mergeCell ref="E1407:F1407"/>
    <mergeCell ref="E1408:F1408"/>
    <mergeCell ref="H1410:I1410"/>
    <mergeCell ref="E1412:F1412"/>
    <mergeCell ref="E1413:F1413"/>
    <mergeCell ref="E1414:F1414"/>
    <mergeCell ref="E1415:F1415"/>
    <mergeCell ref="E1416:F1416"/>
    <mergeCell ref="E1417:F1417"/>
    <mergeCell ref="H1419:I1419"/>
    <mergeCell ref="E1421:F1421"/>
    <mergeCell ref="E1422:F1422"/>
    <mergeCell ref="E1423:F1423"/>
    <mergeCell ref="E1424:F1424"/>
    <mergeCell ref="E1425:F1425"/>
    <mergeCell ref="E1426:F1426"/>
    <mergeCell ref="E1427:F1427"/>
    <mergeCell ref="E1428:F1428"/>
    <mergeCell ref="H1430:I1430"/>
    <mergeCell ref="E1432:F1432"/>
    <mergeCell ref="E1433:F1433"/>
    <mergeCell ref="E1434:F1434"/>
    <mergeCell ref="E1435:F1435"/>
    <mergeCell ref="E1436:F1436"/>
    <mergeCell ref="H1438:I1438"/>
    <mergeCell ref="E1440:F1440"/>
    <mergeCell ref="E1441:F1441"/>
    <mergeCell ref="E1442:F1442"/>
    <mergeCell ref="E1443:F1443"/>
    <mergeCell ref="E1444:F1444"/>
    <mergeCell ref="E1445:F1445"/>
    <mergeCell ref="H1447:I1447"/>
    <mergeCell ref="E1449:F1449"/>
    <mergeCell ref="E1450:F1450"/>
    <mergeCell ref="E1451:F1451"/>
    <mergeCell ref="E1452:F1452"/>
    <mergeCell ref="E1453:F1453"/>
    <mergeCell ref="E1454:F1454"/>
    <mergeCell ref="E1455:F1455"/>
    <mergeCell ref="E1456:F1456"/>
    <mergeCell ref="H1458:I1458"/>
    <mergeCell ref="E1460:F1460"/>
    <mergeCell ref="E1461:F1461"/>
    <mergeCell ref="E1462:F1462"/>
    <mergeCell ref="E1463:F1463"/>
    <mergeCell ref="E1464:F1464"/>
    <mergeCell ref="E1465:F1465"/>
    <mergeCell ref="E1466:F1466"/>
    <mergeCell ref="E1467:F1467"/>
    <mergeCell ref="H1469:I1469"/>
    <mergeCell ref="E1471:F1471"/>
    <mergeCell ref="E1472:F1472"/>
    <mergeCell ref="E1473:F1473"/>
    <mergeCell ref="E1474:F1474"/>
    <mergeCell ref="E1475:F1475"/>
    <mergeCell ref="E1476:F1476"/>
    <mergeCell ref="E1477:F1477"/>
    <mergeCell ref="E1478:F1478"/>
    <mergeCell ref="E1479:F1479"/>
    <mergeCell ref="E1480:F1480"/>
    <mergeCell ref="E1481:F1481"/>
    <mergeCell ref="H1483:I1483"/>
    <mergeCell ref="E1485:F1485"/>
    <mergeCell ref="E1486:F1486"/>
    <mergeCell ref="E1487:F1487"/>
    <mergeCell ref="E1488:F1488"/>
    <mergeCell ref="E1489:F1489"/>
    <mergeCell ref="E1490:F1490"/>
    <mergeCell ref="H1492:I1492"/>
    <mergeCell ref="A1495:C1495"/>
    <mergeCell ref="F1495:G1495"/>
    <mergeCell ref="H1495:J1495"/>
    <mergeCell ref="A1496:C1496"/>
    <mergeCell ref="F1496:G1496"/>
    <mergeCell ref="H1496:J1496"/>
    <mergeCell ref="A1497:C1497"/>
    <mergeCell ref="F1497:G1497"/>
    <mergeCell ref="H1497:J1497"/>
    <mergeCell ref="A1498:J1498"/>
    <mergeCell ref="A1499:B1499"/>
    <mergeCell ref="C1499:J1499"/>
    <mergeCell ref="A1500:B1500"/>
    <mergeCell ref="C1500:J1500"/>
    <mergeCell ref="A1501:B1501"/>
    <mergeCell ref="C1501:J1501"/>
    <mergeCell ref="A1502:B1502"/>
    <mergeCell ref="C1502:J1502"/>
    <mergeCell ref="A1503:B1503"/>
    <mergeCell ref="C1503:J1503"/>
    <mergeCell ref="A1504:B1504"/>
    <mergeCell ref="C1504:J1504"/>
    <mergeCell ref="A1505:B1505"/>
    <mergeCell ref="C1505:J1505"/>
    <mergeCell ref="A1506:B1506"/>
    <mergeCell ref="C1506:J150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5"/>
  <sheetViews>
    <sheetView showFormulas="false" showGridLines="true" showRowColHeaders="true" showZeros="true" rightToLeft="false" tabSelected="false" showOutlineSymbols="false" defaultGridColor="true" view="normal" topLeftCell="A1" colorId="64" zoomScale="90" zoomScaleNormal="90" zoomScalePageLayoutView="100" workbookViewId="0">
      <selection pane="topLeft" activeCell="C19" activeCellId="0" sqref="C19"/>
    </sheetView>
  </sheetViews>
  <sheetFormatPr defaultColWidth="9.47265625" defaultRowHeight="18" zeroHeight="false" outlineLevelRow="0" outlineLevelCol="0"/>
  <cols>
    <col collapsed="false" customWidth="true" hidden="false" outlineLevel="0" max="1" min="1" style="1" width="21.98"/>
    <col collapsed="false" customWidth="true" hidden="false" outlineLevel="0" max="2" min="2" style="1" width="65.95"/>
    <col collapsed="false" customWidth="true" hidden="false" outlineLevel="0" max="3" min="3" style="1" width="21.98"/>
    <col collapsed="false" customWidth="true" hidden="false" outlineLevel="0" max="30" min="4" style="1" width="13.19"/>
  </cols>
  <sheetData>
    <row r="1" customFormat="false" ht="18" hidden="false" customHeight="true" outlineLevel="0" collapsed="false">
      <c r="A1" s="2"/>
      <c r="B1" s="3" t="s">
        <v>0</v>
      </c>
      <c r="C1" s="3" t="s">
        <v>1</v>
      </c>
      <c r="D1" s="4" t="s">
        <v>2</v>
      </c>
      <c r="E1" s="4"/>
      <c r="F1" s="4" t="s">
        <v>3</v>
      </c>
      <c r="G1" s="4"/>
    </row>
    <row r="2" customFormat="false" ht="95" hidden="false" customHeight="true" outlineLevel="0" collapsed="false">
      <c r="A2" s="5"/>
      <c r="B2" s="6" t="s">
        <v>4</v>
      </c>
      <c r="C2" s="6" t="s">
        <v>5</v>
      </c>
      <c r="D2" s="7" t="s">
        <v>308</v>
      </c>
      <c r="E2" s="7"/>
      <c r="F2" s="7" t="s">
        <v>6</v>
      </c>
      <c r="G2" s="7"/>
    </row>
    <row r="3" customFormat="false" ht="18" hidden="false" customHeight="true" outlineLevel="0" collapsed="false">
      <c r="A3" s="9" t="s">
        <v>1038</v>
      </c>
      <c r="B3" s="9"/>
      <c r="C3" s="9"/>
      <c r="D3" s="9"/>
      <c r="E3" s="9"/>
      <c r="F3" s="9"/>
      <c r="G3" s="9"/>
    </row>
    <row r="4" customFormat="false" ht="18" hidden="false" customHeight="false" outlineLevel="0" collapsed="false">
      <c r="A4" s="10" t="s">
        <v>8</v>
      </c>
      <c r="B4" s="10" t="s">
        <v>11</v>
      </c>
      <c r="C4" s="11" t="s">
        <v>1039</v>
      </c>
      <c r="D4" s="11" t="s">
        <v>1040</v>
      </c>
      <c r="E4" s="11" t="s">
        <v>1041</v>
      </c>
      <c r="F4" s="11" t="s">
        <v>1042</v>
      </c>
      <c r="G4" s="11" t="s">
        <v>1043</v>
      </c>
    </row>
    <row r="5" customFormat="false" ht="24" hidden="false" customHeight="true" outlineLevel="0" collapsed="false">
      <c r="A5" s="13" t="s">
        <v>17</v>
      </c>
      <c r="B5" s="13" t="s">
        <v>18</v>
      </c>
      <c r="C5" s="15" t="n">
        <f aca="false">'Orçamento Sintético'!I5</f>
        <v>0</v>
      </c>
      <c r="D5" s="14"/>
      <c r="E5" s="14"/>
      <c r="F5" s="14"/>
      <c r="G5" s="14"/>
    </row>
    <row r="6" customFormat="false" ht="24" hidden="false" customHeight="true" outlineLevel="0" collapsed="false">
      <c r="A6" s="13" t="s">
        <v>24</v>
      </c>
      <c r="B6" s="13" t="s">
        <v>25</v>
      </c>
      <c r="C6" s="15" t="n">
        <f aca="false">'Orçamento Sintético'!I7</f>
        <v>0</v>
      </c>
      <c r="D6" s="14"/>
      <c r="E6" s="14"/>
      <c r="F6" s="14"/>
      <c r="G6" s="14"/>
    </row>
    <row r="7" customFormat="false" ht="24" hidden="false" customHeight="true" outlineLevel="0" collapsed="false">
      <c r="A7" s="13" t="s">
        <v>35</v>
      </c>
      <c r="B7" s="13" t="s">
        <v>36</v>
      </c>
      <c r="C7" s="15" t="n">
        <f aca="false">'Orçamento Sintético'!I10</f>
        <v>0</v>
      </c>
      <c r="D7" s="14"/>
      <c r="E7" s="14"/>
      <c r="F7" s="14"/>
      <c r="G7" s="14"/>
    </row>
    <row r="8" customFormat="false" ht="24" hidden="false" customHeight="true" outlineLevel="0" collapsed="false">
      <c r="A8" s="13" t="s">
        <v>48</v>
      </c>
      <c r="B8" s="13" t="s">
        <v>49</v>
      </c>
      <c r="C8" s="15" t="n">
        <f aca="false">'Orçamento Sintético'!I15</f>
        <v>0</v>
      </c>
      <c r="D8" s="14"/>
      <c r="E8" s="14"/>
      <c r="F8" s="14"/>
      <c r="G8" s="14"/>
    </row>
    <row r="9" customFormat="false" ht="24" hidden="false" customHeight="true" outlineLevel="0" collapsed="false">
      <c r="A9" s="13" t="s">
        <v>65</v>
      </c>
      <c r="B9" s="13" t="s">
        <v>66</v>
      </c>
      <c r="C9" s="15" t="n">
        <f aca="false">'Orçamento Sintético'!I21</f>
        <v>0</v>
      </c>
      <c r="D9" s="14"/>
      <c r="E9" s="14"/>
      <c r="F9" s="14"/>
      <c r="G9" s="14"/>
    </row>
    <row r="10" customFormat="false" ht="24" hidden="false" customHeight="true" outlineLevel="0" collapsed="false">
      <c r="A10" s="13" t="s">
        <v>74</v>
      </c>
      <c r="B10" s="13" t="s">
        <v>75</v>
      </c>
      <c r="C10" s="15" t="n">
        <f aca="false">'Orçamento Sintético'!I25</f>
        <v>0</v>
      </c>
      <c r="D10" s="14"/>
      <c r="E10" s="14"/>
      <c r="F10" s="14"/>
      <c r="G10" s="14"/>
    </row>
    <row r="11" customFormat="false" ht="24" hidden="false" customHeight="true" outlineLevel="0" collapsed="false">
      <c r="A11" s="13" t="s">
        <v>95</v>
      </c>
      <c r="B11" s="13" t="s">
        <v>96</v>
      </c>
      <c r="C11" s="15" t="n">
        <f aca="false">'Orçamento Sintético'!I32</f>
        <v>0</v>
      </c>
      <c r="D11" s="14"/>
      <c r="E11" s="14"/>
      <c r="F11" s="14"/>
      <c r="G11" s="14"/>
    </row>
    <row r="12" customFormat="false" ht="24" hidden="false" customHeight="true" outlineLevel="0" collapsed="false">
      <c r="A12" s="13" t="s">
        <v>119</v>
      </c>
      <c r="B12" s="13" t="s">
        <v>120</v>
      </c>
      <c r="C12" s="15" t="n">
        <f aca="false">'Orçamento Sintético'!I40</f>
        <v>0</v>
      </c>
      <c r="D12" s="14"/>
      <c r="E12" s="14"/>
      <c r="F12" s="14"/>
      <c r="G12" s="14"/>
    </row>
    <row r="13" customFormat="false" ht="24" hidden="false" customHeight="true" outlineLevel="0" collapsed="false">
      <c r="A13" s="13" t="s">
        <v>136</v>
      </c>
      <c r="B13" s="13" t="s">
        <v>137</v>
      </c>
      <c r="C13" s="15" t="n">
        <f aca="false">'Orçamento Sintético'!I46</f>
        <v>0</v>
      </c>
      <c r="D13" s="14"/>
      <c r="E13" s="14"/>
      <c r="F13" s="14"/>
      <c r="G13" s="14"/>
    </row>
    <row r="14" customFormat="false" ht="24" hidden="false" customHeight="true" outlineLevel="0" collapsed="false">
      <c r="A14" s="13" t="s">
        <v>210</v>
      </c>
      <c r="B14" s="13" t="s">
        <v>211</v>
      </c>
      <c r="C14" s="15" t="n">
        <f aca="false">'Orçamento Sintético'!I71</f>
        <v>0</v>
      </c>
      <c r="D14" s="14"/>
      <c r="E14" s="14"/>
      <c r="F14" s="14"/>
      <c r="G14" s="14"/>
    </row>
    <row r="15" customFormat="false" ht="24" hidden="false" customHeight="true" outlineLevel="0" collapsed="false">
      <c r="A15" s="13" t="s">
        <v>227</v>
      </c>
      <c r="B15" s="13" t="s">
        <v>228</v>
      </c>
      <c r="C15" s="15" t="n">
        <f aca="false">'Orçamento Sintético'!I77</f>
        <v>0</v>
      </c>
      <c r="D15" s="14"/>
      <c r="E15" s="14"/>
      <c r="F15" s="14"/>
      <c r="G15" s="14"/>
    </row>
    <row r="16" customFormat="false" ht="24" hidden="false" customHeight="true" outlineLevel="0" collapsed="false">
      <c r="A16" s="13" t="s">
        <v>235</v>
      </c>
      <c r="B16" s="13" t="s">
        <v>236</v>
      </c>
      <c r="C16" s="15" t="n">
        <f aca="false">'Orçamento Sintético'!I80</f>
        <v>0</v>
      </c>
      <c r="D16" s="14"/>
      <c r="E16" s="14"/>
      <c r="F16" s="14"/>
      <c r="G16" s="14"/>
    </row>
    <row r="17" customFormat="false" ht="24" hidden="false" customHeight="true" outlineLevel="0" collapsed="false">
      <c r="A17" s="13" t="s">
        <v>281</v>
      </c>
      <c r="B17" s="13" t="s">
        <v>1044</v>
      </c>
      <c r="C17" s="15" t="n">
        <f aca="false">'Orçamento Sintético'!I95</f>
        <v>0</v>
      </c>
      <c r="D17" s="14"/>
      <c r="E17" s="14"/>
      <c r="F17" s="14"/>
      <c r="G17" s="14"/>
    </row>
    <row r="18" customFormat="false" ht="24" hidden="false" customHeight="true" outlineLevel="0" collapsed="false">
      <c r="A18" s="13" t="s">
        <v>298</v>
      </c>
      <c r="B18" s="13" t="s">
        <v>299</v>
      </c>
      <c r="C18" s="15" t="n">
        <f aca="false">'Orçamento Sintético'!I101</f>
        <v>0</v>
      </c>
      <c r="D18" s="14"/>
      <c r="E18" s="14"/>
      <c r="F18" s="14"/>
      <c r="G18" s="14"/>
    </row>
    <row r="19" customFormat="false" ht="18" hidden="false" customHeight="true" outlineLevel="0" collapsed="false">
      <c r="A19" s="7" t="s">
        <v>1045</v>
      </c>
      <c r="B19" s="7"/>
      <c r="C19" s="5"/>
      <c r="D19" s="44"/>
      <c r="E19" s="44"/>
      <c r="F19" s="44"/>
      <c r="G19" s="44"/>
    </row>
    <row r="20" customFormat="false" ht="18" hidden="false" customHeight="true" outlineLevel="0" collapsed="false">
      <c r="A20" s="7" t="s">
        <v>1046</v>
      </c>
      <c r="B20" s="7"/>
      <c r="C20" s="5"/>
      <c r="D20" s="44"/>
      <c r="E20" s="44"/>
      <c r="F20" s="44"/>
      <c r="G20" s="44"/>
    </row>
    <row r="21" customFormat="false" ht="18" hidden="false" customHeight="true" outlineLevel="0" collapsed="false">
      <c r="A21" s="7" t="s">
        <v>1047</v>
      </c>
      <c r="B21" s="7"/>
      <c r="C21" s="5"/>
      <c r="D21" s="44"/>
      <c r="E21" s="44"/>
      <c r="F21" s="44"/>
      <c r="G21" s="44"/>
    </row>
    <row r="22" customFormat="false" ht="18" hidden="false" customHeight="true" outlineLevel="0" collapsed="false">
      <c r="A22" s="7" t="s">
        <v>1048</v>
      </c>
      <c r="B22" s="7"/>
      <c r="C22" s="5"/>
      <c r="D22" s="44"/>
      <c r="E22" s="44"/>
      <c r="F22" s="44"/>
      <c r="G22" s="44"/>
    </row>
    <row r="23" customFormat="false" ht="18" hidden="false" customHeight="false" outlineLevel="0" collapsed="false">
      <c r="A23" s="22"/>
      <c r="B23" s="22"/>
      <c r="C23" s="22"/>
      <c r="D23" s="22"/>
      <c r="E23" s="22"/>
      <c r="F23" s="22"/>
      <c r="G23" s="22"/>
    </row>
    <row r="24" customFormat="false" ht="60" hidden="false" customHeight="true" outlineLevel="0" collapsed="false">
      <c r="A24" s="26"/>
      <c r="B24" s="26"/>
      <c r="C24" s="26"/>
      <c r="D24" s="26"/>
      <c r="E24" s="26"/>
      <c r="F24" s="26"/>
      <c r="G24" s="26"/>
    </row>
    <row r="25" customFormat="false" ht="70" hidden="false" customHeight="true" outlineLevel="0" collapsed="false">
      <c r="A25" s="27" t="s">
        <v>306</v>
      </c>
      <c r="B25" s="27"/>
      <c r="C25" s="27"/>
      <c r="D25" s="27"/>
      <c r="E25" s="27"/>
      <c r="F25" s="27"/>
      <c r="G25" s="27"/>
    </row>
  </sheetData>
  <mergeCells count="10">
    <mergeCell ref="D1:E1"/>
    <mergeCell ref="F1:G1"/>
    <mergeCell ref="D2:E2"/>
    <mergeCell ref="F2:G2"/>
    <mergeCell ref="A3:G3"/>
    <mergeCell ref="A19:B19"/>
    <mergeCell ref="A20:B20"/>
    <mergeCell ref="A21:B21"/>
    <mergeCell ref="A22:B22"/>
    <mergeCell ref="A25:G2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W82"/>
  <sheetViews>
    <sheetView showFormulas="false" showGridLines="true" showRowColHeaders="true" showZeros="true" rightToLeft="false" tabSelected="false" showOutlineSymbols="false" defaultGridColor="true" view="normal" topLeftCell="A1" colorId="64" zoomScale="90" zoomScaleNormal="90" zoomScalePageLayoutView="100" workbookViewId="0">
      <selection pane="topLeft" activeCell="B1" activeCellId="0" sqref="B1"/>
    </sheetView>
  </sheetViews>
  <sheetFormatPr defaultColWidth="3.70703125" defaultRowHeight="12.75" zeroHeight="false" outlineLevelRow="0" outlineLevelCol="0"/>
  <cols>
    <col collapsed="false" customWidth="false" hidden="false" outlineLevel="0" max="1" min="1" style="50" width="3.7"/>
    <col collapsed="false" customWidth="true" hidden="false" outlineLevel="0" max="5" min="2" style="50" width="4.28"/>
    <col collapsed="false" customWidth="true" hidden="false" outlineLevel="0" max="6" min="6" style="50" width="9.7"/>
    <col collapsed="false" customWidth="true" hidden="false" outlineLevel="0" max="7" min="7" style="50" width="7.85"/>
    <col collapsed="false" customWidth="true" hidden="false" outlineLevel="0" max="8" min="8" style="50" width="8.85"/>
    <col collapsed="false" customWidth="true" hidden="false" outlineLevel="0" max="9" min="9" style="50" width="7.85"/>
    <col collapsed="false" customWidth="true" hidden="false" outlineLevel="0" max="10" min="10" style="50" width="8.56"/>
    <col collapsed="false" customWidth="true" hidden="false" outlineLevel="0" max="12" min="11" style="50" width="3.42"/>
    <col collapsed="false" customWidth="true" hidden="false" outlineLevel="0" max="13" min="13" style="50" width="2.84"/>
    <col collapsed="false" customWidth="true" hidden="false" outlineLevel="0" max="15" min="14" style="50" width="2.7"/>
    <col collapsed="false" customWidth="true" hidden="false" outlineLevel="0" max="16" min="16" style="50" width="2.84"/>
    <col collapsed="false" customWidth="true" hidden="false" outlineLevel="0" max="18" min="17" style="50" width="2.7"/>
    <col collapsed="false" customWidth="true" hidden="false" outlineLevel="0" max="19" min="19" style="50" width="2.99"/>
    <col collapsed="false" customWidth="true" hidden="false" outlineLevel="0" max="20" min="20" style="51" width="9.99"/>
    <col collapsed="false" customWidth="false" hidden="false" outlineLevel="0" max="26" min="21" style="50" width="3.7"/>
    <col collapsed="false" customWidth="true" hidden="true" outlineLevel="0" max="27" min="27" style="50" width="10.85"/>
    <col collapsed="false" customWidth="true" hidden="true" outlineLevel="0" max="28" min="28" style="50" width="6.99"/>
    <col collapsed="false" customWidth="false" hidden="false" outlineLevel="0" max="257" min="29" style="50" width="3.7"/>
  </cols>
  <sheetData>
    <row r="1" customFormat="false" ht="18" hidden="false" customHeight="false" outlineLevel="0" collapsed="false">
      <c r="B1" s="52" t="s">
        <v>1049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customFormat="false" ht="18" hidden="false" customHeight="false" outlineLevel="0" collapsed="false"/>
    <row r="3" customFormat="false" ht="18" hidden="false" customHeight="false" outlineLevel="0" collapsed="false">
      <c r="B3" s="53" t="s">
        <v>1050</v>
      </c>
      <c r="C3" s="53"/>
      <c r="D3" s="53"/>
      <c r="E3" s="53"/>
      <c r="F3" s="53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 t="b">
        <f aca="false">IF(LEN(G3)&lt;6,FALSE(),TRUE())</f>
        <v>0</v>
      </c>
    </row>
    <row r="4" customFormat="false" ht="18" hidden="false" customHeight="false" outlineLevel="0" collapsed="false">
      <c r="B4" s="56" t="s">
        <v>1051</v>
      </c>
      <c r="C4" s="56"/>
      <c r="D4" s="56"/>
      <c r="E4" s="56"/>
      <c r="F4" s="56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5" t="b">
        <f aca="false">IF(LEN(G4)&lt;9,FALSE(),TRUE())</f>
        <v>0</v>
      </c>
    </row>
    <row r="5" customFormat="false" ht="18" hidden="false" customHeight="false" outlineLevel="0" collapsed="false">
      <c r="B5" s="56" t="s">
        <v>1052</v>
      </c>
      <c r="C5" s="56"/>
      <c r="D5" s="56"/>
      <c r="E5" s="56"/>
      <c r="F5" s="56"/>
      <c r="G5" s="57" t="s">
        <v>1053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5" t="b">
        <f aca="false">IF(LEN(G5)&lt;6,FALSE(),TRUE())</f>
        <v>1</v>
      </c>
    </row>
    <row r="6" customFormat="false" ht="18" hidden="false" customHeight="false" outlineLevel="0" collapsed="false">
      <c r="B6" s="56" t="s">
        <v>1054</v>
      </c>
      <c r="C6" s="56"/>
      <c r="D6" s="56"/>
      <c r="E6" s="56"/>
      <c r="F6" s="56"/>
      <c r="G6" s="57" t="s">
        <v>1055</v>
      </c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5" t="b">
        <f aca="false">IF(LEN(G6)&lt;4,FALSE(),TRUE())</f>
        <v>1</v>
      </c>
    </row>
    <row r="7" customFormat="false" ht="18.95" hidden="false" customHeight="true" outlineLevel="0" collapsed="false">
      <c r="B7" s="56" t="s">
        <v>1056</v>
      </c>
      <c r="C7" s="56"/>
      <c r="D7" s="56"/>
      <c r="E7" s="56"/>
      <c r="F7" s="56"/>
      <c r="G7" s="58"/>
      <c r="H7" s="59"/>
      <c r="I7" s="59"/>
      <c r="J7" s="60"/>
      <c r="K7" s="60"/>
      <c r="L7" s="60"/>
      <c r="M7" s="60"/>
      <c r="N7" s="60"/>
      <c r="O7" s="60"/>
      <c r="P7" s="60"/>
      <c r="Q7" s="60"/>
      <c r="R7" s="60"/>
      <c r="S7" s="61"/>
    </row>
    <row r="8" customFormat="false" ht="18.95" hidden="false" customHeight="true" outlineLevel="0" collapsed="false">
      <c r="B8" s="62" t="s">
        <v>1057</v>
      </c>
      <c r="C8" s="62"/>
      <c r="D8" s="62"/>
      <c r="E8" s="62"/>
      <c r="F8" s="62"/>
      <c r="G8" s="63"/>
      <c r="H8" s="64"/>
      <c r="I8" s="64"/>
      <c r="J8" s="65"/>
      <c r="K8" s="65"/>
      <c r="L8" s="65"/>
      <c r="M8" s="65"/>
      <c r="N8" s="65"/>
      <c r="O8" s="65"/>
      <c r="P8" s="65"/>
      <c r="Q8" s="65"/>
      <c r="R8" s="65"/>
      <c r="S8" s="66"/>
    </row>
    <row r="9" customFormat="false" ht="18.95" hidden="false" customHeight="true" outlineLevel="0" collapsed="false">
      <c r="B9" s="67" t="s">
        <v>1058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 t="n">
        <v>1</v>
      </c>
      <c r="S9" s="68"/>
    </row>
    <row r="10" customFormat="false" ht="18.95" hidden="false" customHeight="true" outlineLevel="0" collapsed="false">
      <c r="B10" s="67" t="s">
        <v>1059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9" t="n">
        <v>0.02</v>
      </c>
      <c r="S10" s="69"/>
    </row>
    <row r="11" customFormat="false" ht="24.95" hidden="false" customHeight="true" outlineLevel="0" collapsed="false">
      <c r="B11" s="70" t="str">
        <f aca="false">IF(OR(T3=FALSE(),T4=FALSE(),T5=FALSE(),T6=FALSE()),("Atenção - Não esqueça de preencher o(s) campo(s): -"&amp;IF(T3=FALSE()," TOMADOR -","")&amp;IF(T4=FALSE()," Nº DO CONTRATO -","")&amp;IF(T5=FALSE()," NOME DA OBRA -","")&amp;IF(T6=FALSE()," MUNICÍPIO ONDE SE LOCALIZA A OBRA -","")&amp;""),".")</f>
        <v>Atenção - Não esqueça de preencher o(s) campo(s): - TOMADOR - Nº DO CONTRATO -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customFormat="false" ht="35.25" hidden="false" customHeight="true" outlineLevel="0" collapsed="false">
      <c r="B12" s="71" t="s">
        <v>1060</v>
      </c>
      <c r="C12" s="71"/>
      <c r="D12" s="71"/>
      <c r="E12" s="71"/>
      <c r="F12" s="71"/>
      <c r="G12" s="72" t="s">
        <v>1061</v>
      </c>
      <c r="H12" s="72"/>
      <c r="I12" s="72"/>
      <c r="J12" s="51"/>
      <c r="K12" s="73" t="s">
        <v>1062</v>
      </c>
      <c r="L12" s="73"/>
      <c r="M12" s="73"/>
      <c r="N12" s="73"/>
      <c r="O12" s="73"/>
      <c r="P12" s="73"/>
      <c r="Q12" s="73"/>
      <c r="R12" s="73"/>
      <c r="S12" s="73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</row>
    <row r="13" customFormat="false" ht="21.75" hidden="false" customHeight="true" outlineLevel="0" collapsed="false">
      <c r="B13" s="71"/>
      <c r="C13" s="71"/>
      <c r="D13" s="71"/>
      <c r="E13" s="71"/>
      <c r="F13" s="71"/>
      <c r="G13" s="72"/>
      <c r="H13" s="72"/>
      <c r="I13" s="72"/>
      <c r="J13" s="51"/>
      <c r="K13" s="75" t="s">
        <v>1063</v>
      </c>
      <c r="L13" s="75"/>
      <c r="M13" s="75"/>
      <c r="N13" s="76" t="s">
        <v>1064</v>
      </c>
      <c r="O13" s="76"/>
      <c r="P13" s="76"/>
      <c r="Q13" s="77" t="s">
        <v>1065</v>
      </c>
      <c r="R13" s="77"/>
      <c r="S13" s="77"/>
    </row>
    <row r="14" customFormat="false" ht="16.5" hidden="false" customHeight="true" outlineLevel="0" collapsed="false">
      <c r="B14" s="78" t="s">
        <v>1066</v>
      </c>
      <c r="C14" s="78"/>
      <c r="D14" s="78"/>
      <c r="E14" s="78"/>
      <c r="F14" s="78"/>
      <c r="G14" s="79" t="n">
        <v>4</v>
      </c>
      <c r="H14" s="79"/>
      <c r="I14" s="79"/>
      <c r="J14" s="1"/>
      <c r="K14" s="80" t="n">
        <f aca="false">CHOOSE([1]Plan4!$B$17,[1]Plan4!C6,[1]Plan4!D6,[1]Plan4!E6,[1]Plan4!F6,[1]Plan4!G6,[1]Plan4!H6)</f>
        <v>3</v>
      </c>
      <c r="L14" s="80"/>
      <c r="M14" s="80"/>
      <c r="N14" s="81" t="n">
        <f aca="false">CHOOSE([1]Plan4!$B$17,[1]Plan4!I6,[1]Plan4!J6,[1]Plan4!K6,[1]Plan4!L6,[1]Plan4!M6,[1]Plan4!N6)</f>
        <v>4</v>
      </c>
      <c r="O14" s="81"/>
      <c r="P14" s="81"/>
      <c r="Q14" s="82" t="n">
        <f aca="false">CHOOSE([1]Plan4!$B$17,[1]Plan4!O6,[1]Plan4!P6,[1]Plan4!Q6,[1]Plan4!R6,[1]Plan4!S6,[1]Plan4!T6)</f>
        <v>5.5</v>
      </c>
      <c r="R14" s="82"/>
      <c r="S14" s="82"/>
      <c r="T14" s="83" t="str">
        <f aca="false">IF(G14&lt;K14," Atenção",IF(G14&gt;Q14,"Atenção","OK"))</f>
        <v>OK</v>
      </c>
      <c r="U14" s="84"/>
    </row>
    <row r="15" customFormat="false" ht="16.5" hidden="false" customHeight="true" outlineLevel="0" collapsed="false">
      <c r="B15" s="85" t="s">
        <v>1067</v>
      </c>
      <c r="C15" s="85"/>
      <c r="D15" s="85"/>
      <c r="E15" s="85"/>
      <c r="F15" s="85"/>
      <c r="G15" s="86" t="n">
        <v>1</v>
      </c>
      <c r="H15" s="86"/>
      <c r="I15" s="86"/>
      <c r="J15" s="1"/>
      <c r="K15" s="80" t="n">
        <f aca="false">CHOOSE([1]Plan4!$B$17,[1]Plan4!C7,[1]Plan4!D7,[1]Plan4!E7,[1]Plan4!F7,[1]Plan4!G7,[1]Plan4!H7)</f>
        <v>0.8</v>
      </c>
      <c r="L15" s="80"/>
      <c r="M15" s="80"/>
      <c r="N15" s="81" t="n">
        <f aca="false">CHOOSE([1]Plan4!$B$17,[1]Plan4!I7,[1]Plan4!J7,[1]Plan4!K7,[1]Plan4!L7,[1]Plan4!M7,[1]Plan4!N7)</f>
        <v>0.8</v>
      </c>
      <c r="O15" s="81"/>
      <c r="P15" s="81"/>
      <c r="Q15" s="82" t="n">
        <f aca="false">CHOOSE([1]Plan4!$B$17,[1]Plan4!O7,[1]Plan4!P7,[1]Plan4!Q7,[1]Plan4!R7,[1]Plan4!S7,[1]Plan4!T7)</f>
        <v>1</v>
      </c>
      <c r="R15" s="82"/>
      <c r="S15" s="82"/>
      <c r="T15" s="83" t="str">
        <f aca="false">IF(G15&lt;K15," Atenção",IF(G15&gt;Q15,"Atenção","OK"))</f>
        <v>OK</v>
      </c>
    </row>
    <row r="16" customFormat="false" ht="16.5" hidden="false" customHeight="true" outlineLevel="0" collapsed="false">
      <c r="B16" s="85" t="s">
        <v>1068</v>
      </c>
      <c r="C16" s="85"/>
      <c r="D16" s="85"/>
      <c r="E16" s="85"/>
      <c r="F16" s="85"/>
      <c r="G16" s="86" t="n">
        <v>1.27</v>
      </c>
      <c r="H16" s="86"/>
      <c r="I16" s="86"/>
      <c r="J16" s="1"/>
      <c r="K16" s="80" t="n">
        <f aca="false">CHOOSE([1]Plan4!$B$17,[1]Plan4!C8,[1]Plan4!D8,[1]Plan4!E8,[1]Plan4!F8,[1]Plan4!G8,[1]Plan4!H8)</f>
        <v>0.97</v>
      </c>
      <c r="L16" s="80"/>
      <c r="M16" s="80"/>
      <c r="N16" s="81" t="n">
        <f aca="false">CHOOSE([1]Plan4!$B$17,[1]Plan4!I8,[1]Plan4!J8,[1]Plan4!K8,[1]Plan4!L8,[1]Plan4!M8,[1]Plan4!N8)</f>
        <v>1.27</v>
      </c>
      <c r="O16" s="81"/>
      <c r="P16" s="81"/>
      <c r="Q16" s="82" t="n">
        <f aca="false">CHOOSE([1]Plan4!$B$17,[1]Plan4!O8,[1]Plan4!P8,[1]Plan4!Q8,[1]Plan4!R8,[1]Plan4!S8,[1]Plan4!T8)</f>
        <v>1.27</v>
      </c>
      <c r="R16" s="82"/>
      <c r="S16" s="82"/>
      <c r="T16" s="83" t="str">
        <f aca="false">IF(G16&lt;K16," Atenção",IF(G16&gt;Q16,"Atenção","OK"))</f>
        <v>OK</v>
      </c>
    </row>
    <row r="17" customFormat="false" ht="16.5" hidden="false" customHeight="true" outlineLevel="0" collapsed="false">
      <c r="B17" s="85" t="s">
        <v>1069</v>
      </c>
      <c r="C17" s="85"/>
      <c r="D17" s="85"/>
      <c r="E17" s="85"/>
      <c r="F17" s="85"/>
      <c r="G17" s="86" t="n">
        <v>1.38</v>
      </c>
      <c r="H17" s="86"/>
      <c r="I17" s="86"/>
      <c r="J17" s="1"/>
      <c r="K17" s="80" t="n">
        <f aca="false">CHOOSE([1]Plan4!$B$17,[1]Plan4!C9,[1]Plan4!D9,[1]Plan4!E9,[1]Plan4!F9,[1]Plan4!G9,[1]Plan4!H9)</f>
        <v>0.59</v>
      </c>
      <c r="L17" s="80"/>
      <c r="M17" s="80"/>
      <c r="N17" s="81" t="n">
        <f aca="false">CHOOSE([1]Plan4!$B$17,[1]Plan4!I9,[1]Plan4!J9,[1]Plan4!K9,[1]Plan4!L9,[1]Plan4!M9,[1]Plan4!N9)</f>
        <v>1.23</v>
      </c>
      <c r="O17" s="81"/>
      <c r="P17" s="81"/>
      <c r="Q17" s="82" t="n">
        <f aca="false">CHOOSE([1]Plan4!$B$17,[1]Plan4!O9,[1]Plan4!P9,[1]Plan4!Q9,[1]Plan4!R9,[1]Plan4!S9,[1]Plan4!T9)</f>
        <v>1.39</v>
      </c>
      <c r="R17" s="82"/>
      <c r="S17" s="82"/>
      <c r="T17" s="83" t="str">
        <f aca="false">IF(G17&lt;K17," Atenção",IF(G17&gt;Q17,"Atenção","OK"))</f>
        <v>OK</v>
      </c>
    </row>
    <row r="18" customFormat="false" ht="16.5" hidden="false" customHeight="true" outlineLevel="0" collapsed="false">
      <c r="B18" s="85" t="s">
        <v>1070</v>
      </c>
      <c r="C18" s="85"/>
      <c r="D18" s="85"/>
      <c r="E18" s="85"/>
      <c r="F18" s="85"/>
      <c r="G18" s="86" t="n">
        <v>6.5</v>
      </c>
      <c r="H18" s="86"/>
      <c r="I18" s="86"/>
      <c r="J18" s="1"/>
      <c r="K18" s="80" t="n">
        <f aca="false">CHOOSE([1]Plan4!$B$17,[1]Plan4!C10,[1]Plan4!D10,[1]Plan4!E10,[1]Plan4!F10,[1]Plan4!G10,[1]Plan4!H10)</f>
        <v>6.16</v>
      </c>
      <c r="L18" s="80"/>
      <c r="M18" s="80"/>
      <c r="N18" s="81" t="n">
        <f aca="false">CHOOSE([1]Plan4!$B$17,[1]Plan4!I10,[1]Plan4!J10,[1]Plan4!K10,[1]Plan4!L10,[1]Plan4!M10,[1]Plan4!N10)</f>
        <v>7.4</v>
      </c>
      <c r="O18" s="81"/>
      <c r="P18" s="81"/>
      <c r="Q18" s="82" t="n">
        <f aca="false">CHOOSE([1]Plan4!$B$17,[1]Plan4!O10,[1]Plan4!P10,[1]Plan4!Q10,[1]Plan4!R10,[1]Plan4!S10,[1]Plan4!T10)</f>
        <v>8.96</v>
      </c>
      <c r="R18" s="82"/>
      <c r="S18" s="82"/>
      <c r="T18" s="83" t="str">
        <f aca="false">IF(G18&lt;K18," Atenção",IF(G18&gt;Q18,"Atenção","OK"))</f>
        <v>OK</v>
      </c>
    </row>
    <row r="19" customFormat="false" ht="16.5" hidden="false" customHeight="true" outlineLevel="0" collapsed="false">
      <c r="B19" s="87" t="s">
        <v>1071</v>
      </c>
      <c r="C19" s="87"/>
      <c r="D19" s="87"/>
      <c r="E19" s="87"/>
      <c r="F19" s="87"/>
      <c r="G19" s="86" t="n">
        <v>0.65</v>
      </c>
      <c r="H19" s="86"/>
      <c r="I19" s="86"/>
      <c r="J19" s="1"/>
      <c r="K19" s="80" t="n">
        <f aca="false">CHOOSE([1]Plan4!$B$17,[1]Plan4!C11,[1]Plan4!D11,[1]Plan4!E11,[1]Plan4!F11,[1]Plan4!G11,[1]Plan4!H11)</f>
        <v>0.65</v>
      </c>
      <c r="L19" s="80"/>
      <c r="M19" s="80"/>
      <c r="N19" s="81" t="n">
        <f aca="false">CHOOSE([1]Plan4!$B$17,[1]Plan4!I11,[1]Plan4!J11,[1]Plan4!K11,[1]Plan4!L11,[1]Plan4!M11,[1]Plan4!N11)</f>
        <v>0.65</v>
      </c>
      <c r="O19" s="81"/>
      <c r="P19" s="81"/>
      <c r="Q19" s="82" t="n">
        <f aca="false">CHOOSE([1]Plan4!$B$17,[1]Plan4!O11,[1]Plan4!P11,[1]Plan4!Q11,[1]Plan4!R11,[1]Plan4!S11,[1]Plan4!T11)</f>
        <v>0.65</v>
      </c>
      <c r="R19" s="82"/>
      <c r="S19" s="82"/>
      <c r="T19" s="83" t="str">
        <f aca="false">IF(G19&lt;K19," Atenção",IF(G19&gt;Q19,"Atenção","OK"))</f>
        <v>OK</v>
      </c>
      <c r="U19" s="88"/>
      <c r="V19" s="88"/>
    </row>
    <row r="20" customFormat="false" ht="16.5" hidden="false" customHeight="true" outlineLevel="0" collapsed="false">
      <c r="B20" s="87" t="s">
        <v>1072</v>
      </c>
      <c r="C20" s="87"/>
      <c r="D20" s="87"/>
      <c r="E20" s="87"/>
      <c r="F20" s="87"/>
      <c r="G20" s="86" t="n">
        <v>3</v>
      </c>
      <c r="H20" s="86"/>
      <c r="I20" s="86"/>
      <c r="J20" s="1"/>
      <c r="K20" s="80" t="n">
        <f aca="false">CHOOSE([1]Plan4!$B$17,[1]Plan4!C12,[1]Plan4!D12,[1]Plan4!E12,[1]Plan4!F12,[1]Plan4!G12,[1]Plan4!H12)</f>
        <v>3</v>
      </c>
      <c r="L20" s="80"/>
      <c r="M20" s="80"/>
      <c r="N20" s="81" t="n">
        <f aca="false">CHOOSE([1]Plan4!$B$17,[1]Plan4!I12,[1]Plan4!J12,[1]Plan4!K12,[1]Plan4!L12,[1]Plan4!M12,[1]Plan4!N12)</f>
        <v>3</v>
      </c>
      <c r="O20" s="81"/>
      <c r="P20" s="81"/>
      <c r="Q20" s="82" t="n">
        <f aca="false">CHOOSE([1]Plan4!$B$17,[1]Plan4!O12,[1]Plan4!P12,[1]Plan4!Q12,[1]Plan4!R12,[1]Plan4!S12,[1]Plan4!T12)</f>
        <v>3</v>
      </c>
      <c r="R20" s="82"/>
      <c r="S20" s="82"/>
      <c r="T20" s="83" t="str">
        <f aca="false">IF(G20&lt;K20," Atenção",IF(G20&gt;Q20,"Atenção","OK"))</f>
        <v>OK</v>
      </c>
      <c r="U20" s="84"/>
    </row>
    <row r="21" customFormat="false" ht="16.5" hidden="false" customHeight="true" outlineLevel="0" collapsed="false">
      <c r="B21" s="87" t="s">
        <v>1073</v>
      </c>
      <c r="C21" s="87"/>
      <c r="D21" s="87"/>
      <c r="E21" s="87"/>
      <c r="F21" s="87"/>
      <c r="G21" s="89" t="n">
        <f aca="false">R9*R10*100</f>
        <v>2</v>
      </c>
      <c r="H21" s="89"/>
      <c r="I21" s="89"/>
      <c r="J21" s="1"/>
      <c r="K21" s="90" t="n">
        <f aca="false">CHOOSE([1]Plan4!$B$17,[1]Plan4!C13,[1]Plan4!D13,[1]Plan4!E13,[1]Plan4!F13,[1]Plan4!G13,[1]Plan4!H13)</f>
        <v>2</v>
      </c>
      <c r="L21" s="90"/>
      <c r="M21" s="90"/>
      <c r="N21" s="91" t="n">
        <f aca="false">CHOOSE([1]Plan4!$B$17,[1]Plan4!I13,[1]Plan4!J13,[1]Plan4!K13,[1]Plan4!L13,[1]Plan4!M13,[1]Plan4!N13)</f>
        <v>2</v>
      </c>
      <c r="O21" s="91"/>
      <c r="P21" s="91"/>
      <c r="Q21" s="92" t="n">
        <f aca="false">CHOOSE([1]Plan4!$B$17,[1]Plan4!O13,[1]Plan4!P13,[1]Plan4!Q13,[1]Plan4!R13,[1]Plan4!S13,[1]Plan4!T13)</f>
        <v>5</v>
      </c>
      <c r="R21" s="92"/>
      <c r="S21" s="92"/>
      <c r="T21" s="1"/>
      <c r="U21" s="84"/>
    </row>
    <row r="22" customFormat="false" ht="16.5" hidden="false" customHeight="true" outlineLevel="0" collapsed="false">
      <c r="B22" s="93" t="s">
        <v>1074</v>
      </c>
      <c r="C22" s="93"/>
      <c r="D22" s="93"/>
      <c r="E22" s="93"/>
      <c r="F22" s="93"/>
      <c r="G22" s="94" t="n">
        <f aca="false">IF([1]Plan4!B26=1,4.5,0)</f>
        <v>4.5</v>
      </c>
      <c r="H22" s="94"/>
      <c r="I22" s="94"/>
      <c r="J22" s="51"/>
      <c r="K22" s="95"/>
      <c r="L22" s="95"/>
      <c r="M22" s="95"/>
      <c r="N22" s="95"/>
      <c r="O22" s="95"/>
      <c r="P22" s="95"/>
      <c r="Q22" s="95"/>
      <c r="R22" s="95"/>
      <c r="S22" s="95"/>
    </row>
    <row r="23" customFormat="false" ht="26.25" hidden="false" customHeight="true" outlineLevel="0" collapsed="false">
      <c r="B23" s="96" t="s">
        <v>1075</v>
      </c>
      <c r="C23" s="96"/>
      <c r="D23" s="96"/>
      <c r="E23" s="96"/>
      <c r="F23" s="96"/>
      <c r="G23" s="97" t="n">
        <f aca="false">TRUNC((((((1+G14/100+G15/100+G16/100)*(1+G17/100)*(1+G18/100))/(1-(G19/100+G20/100+G21/100+G22/100)))-1)*100),2)</f>
        <v>27.7</v>
      </c>
      <c r="H23" s="97"/>
      <c r="I23" s="97"/>
      <c r="J23" s="51"/>
      <c r="K23" s="98"/>
      <c r="L23" s="99"/>
      <c r="M23" s="99"/>
      <c r="N23" s="99"/>
      <c r="O23" s="99"/>
      <c r="P23" s="99"/>
      <c r="Q23" s="99"/>
      <c r="R23" s="99"/>
      <c r="S23" s="100"/>
    </row>
    <row r="24" customFormat="false" ht="15" hidden="false" customHeight="true" outlineLevel="0" collapsed="false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customFormat="false" ht="30.75" hidden="false" customHeight="true" outlineLevel="0" collapsed="false">
      <c r="B25" s="73" t="s">
        <v>1076</v>
      </c>
      <c r="C25" s="73"/>
      <c r="D25" s="73"/>
      <c r="E25" s="73"/>
      <c r="F25" s="73"/>
      <c r="G25" s="73"/>
      <c r="H25" s="73"/>
      <c r="I25" s="73"/>
      <c r="J25" s="101"/>
      <c r="K25" s="73" t="s">
        <v>1077</v>
      </c>
      <c r="L25" s="73"/>
      <c r="M25" s="73"/>
      <c r="N25" s="73"/>
      <c r="O25" s="73"/>
      <c r="P25" s="73"/>
      <c r="Q25" s="73"/>
      <c r="R25" s="73"/>
      <c r="S25" s="73"/>
    </row>
    <row r="26" customFormat="false" ht="22.5" hidden="false" customHeight="true" outlineLevel="0" collapsed="false">
      <c r="B26" s="102" t="s">
        <v>1078</v>
      </c>
      <c r="C26" s="102"/>
      <c r="D26" s="102"/>
      <c r="E26" s="102"/>
      <c r="F26" s="102"/>
      <c r="G26" s="92" t="n">
        <f aca="false">TRUNC(((((1+G14/100+G15/100+G16/100)*(1+G17/100)*(1+G18/100))/(1-(G19/100+G20/100+G21/100)))-1)*100,2)</f>
        <v>21.61</v>
      </c>
      <c r="H26" s="92"/>
      <c r="I26" s="92"/>
      <c r="J26" s="103" t="str">
        <f aca="false">IF(G26&lt;K26," Atenção",IF(G26&gt;Q26,"Atenção","OK"))</f>
        <v>OK</v>
      </c>
      <c r="K26" s="90" t="n">
        <f aca="false">CHOOSE([1]Plan4!$B$17,[1]Plan4!O19,[1]Plan4!O20,[1]Plan4!O21,[1]Plan4!O22,[1]Plan4!O23,[1]Plan4!O24)</f>
        <v>20.34</v>
      </c>
      <c r="L26" s="90"/>
      <c r="M26" s="90"/>
      <c r="N26" s="91" t="n">
        <f aca="false">CHOOSE([1]Plan4!$B$17,[1]Plan4!Q19,[1]Plan4!Q20,[1]Plan4!Q21,[1]Plan4!Q22,[1]Plan4!Q23,[1]Plan4!Q24)</f>
        <v>22.12</v>
      </c>
      <c r="O26" s="91"/>
      <c r="P26" s="91"/>
      <c r="Q26" s="92" t="n">
        <f aca="false">CHOOSE([1]Plan4!$B$17,[1]Plan4!S19,[1]Plan4!S20,[1]Plan4!S21,[1]Plan4!S22,[1]Plan4!S23,[1]Plan4!S24)</f>
        <v>25</v>
      </c>
      <c r="R26" s="92"/>
      <c r="S26" s="92"/>
    </row>
    <row r="27" customFormat="false" ht="17.25" hidden="false" customHeight="true" outlineLevel="0" collapsed="false">
      <c r="B27" s="104" t="str">
        <f aca="false">IF(J26&lt;&gt;"OK","O valor de BDI sem a desoneração está fora da faixa admitida no Acórdão TCU Plenária 2622/2013.",".")</f>
        <v>.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</row>
    <row r="28" customFormat="false" ht="18" hidden="false" customHeight="false" outlineLevel="0" collapsed="false">
      <c r="B28" s="105" t="s">
        <v>1079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</row>
    <row r="29" customFormat="false" ht="129" hidden="false" customHeight="true" outlineLevel="0" collapsed="false">
      <c r="B29" s="106" t="str">
        <f aca="false">"DECLARO que, de acordo com a legislação tributária do município de "&amp;G6&amp;", considerando a natureza da obra acima discriminada, para cálculo do valor de ISS a ser cobrado da empresa construtora, é aplicada a aliquota de "&amp;IF(G21="",0,G21)&amp;"% sobre o valor total da obra."&amp;"
"&amp;"
"&amp;"DECLARO que o percentual de encargos sociais utilizados no valor da mão-de-obra do orçamento são os encargos sociais praticados pelo SINAPI e/ou SICRO."&amp;"
"&amp;"
"&amp;"DECLARO que o orçamento da obra foi verificado com os custos nas duas possibilidades de CONTRIBUIÇÃO PREVIDENCIÁRIA e foi adotada a modalidade "&amp;IF([1]Plan4!B26=1,"COM DESONERAÇÃO"&amp;" por ser a mais adequada ao Tomador "&amp;G3&amp;".",IF([1]Plan4!B26=2,"SEM DESONERAÇÃO","")&amp;" por ser a mais adequada ao Tomador "&amp;G3&amp;".")</f>
        <v>DECLARO que, de acordo com a legislação tributária do município de BALNEÁRIO PINHAL /RS, considerando a natureza da obra acima discriminada, para cálculo do valor de ISS a ser cobrado da empresa construtora, é aplicada a aliquota de 2% sobre o valor total da obra.
DECLARO que o percentual de encargos sociais utilizados no valor da mão-de-obra do orçamento são os encargos sociais praticados pelo SINAPI e/ou SICRO.
DECLARO que o orçamento da obra foi verificado com os custos nas duas possibilidades de CONTRIBUIÇÃO PREVIDENCIÁRIA e foi adotada a modalidade COM DESONERAÇÃO por ser a mais adequada ao Tomador .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customFormat="false" ht="22.5" hidden="false" customHeight="true" outlineLevel="0" collapsed="false">
      <c r="B30" s="107" t="str">
        <f aca="false">IF(OR(T34=FALSE(),T35=FALSE(),T37=FALSE(),J41=FALSE()),("Atenção - Não esqueça de preencher o(s) campo(s): -"&amp;IF(T34=FALSE()," Nº DA ART/RRT -","")&amp;IF(T35=FALSE()," DATA -","")&amp;IF(T37=FALSE()," IDENTIFICAÇÃO DO RESPONSÁVEL TÉCNICO -","")&amp;IF(J41=FALSE()," IDENTIFICAÇÃO DO TOMADOR -","")&amp;""),".")</f>
        <v>.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</row>
    <row r="31" customFormat="false" ht="12.75" hidden="false" customHeight="true" outlineLevel="0" collapsed="false">
      <c r="A31" s="1"/>
      <c r="B31" s="1" t="s">
        <v>1080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customFormat="false" ht="38.25" hidden="false" customHeight="true" outlineLevel="0" collapsed="false">
      <c r="A32" s="1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"/>
    </row>
    <row r="33" customFormat="false" ht="17.1" hidden="false" customHeight="tru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customFormat="false" ht="20.1" hidden="false" customHeight="true" outlineLevel="0" collapsed="false">
      <c r="A34" s="1"/>
      <c r="B34" s="109"/>
      <c r="C34" s="109"/>
      <c r="D34" s="109"/>
      <c r="E34" s="109"/>
      <c r="F34" s="109"/>
      <c r="G34" s="109"/>
      <c r="H34" s="109"/>
      <c r="I34" s="109"/>
      <c r="J34" s="110" t="n">
        <v>7789207</v>
      </c>
      <c r="K34" s="110"/>
      <c r="L34" s="110"/>
      <c r="M34" s="110"/>
      <c r="N34" s="110"/>
      <c r="O34" s="110"/>
      <c r="P34" s="110"/>
      <c r="Q34" s="110"/>
      <c r="R34" s="110"/>
      <c r="S34" s="110"/>
      <c r="T34" s="55" t="b">
        <f aca="false">IF(LEN(J34)&lt;4,FALSE(),TRUE())</f>
        <v>1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customFormat="false" ht="14.25" hidden="false" customHeight="true" outlineLevel="0" collapsed="false">
      <c r="A35" s="1"/>
      <c r="B35" s="111" t="s">
        <v>1081</v>
      </c>
      <c r="C35" s="111"/>
      <c r="D35" s="111"/>
      <c r="E35" s="111"/>
      <c r="F35" s="111"/>
      <c r="G35" s="111"/>
      <c r="H35" s="111"/>
      <c r="I35" s="111"/>
      <c r="J35" s="112" t="s">
        <v>1082</v>
      </c>
      <c r="K35" s="112"/>
      <c r="L35" s="112"/>
      <c r="M35" s="112"/>
      <c r="N35" s="112"/>
      <c r="O35" s="112"/>
      <c r="P35" s="112"/>
      <c r="Q35" s="112"/>
      <c r="R35" s="112"/>
      <c r="S35" s="112"/>
      <c r="T35" s="55" t="b">
        <f aca="false">IF(LEN(J36)&lt;4,FALSE(),TRUE())</f>
        <v>1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customFormat="false" ht="12.75" hidden="false" customHeight="true" outlineLevel="0" collapsed="false">
      <c r="A36" s="1"/>
      <c r="B36" s="113" t="s">
        <v>1083</v>
      </c>
      <c r="C36" s="113"/>
      <c r="D36" s="113"/>
      <c r="E36" s="113"/>
      <c r="F36" s="113"/>
      <c r="G36" s="113"/>
      <c r="H36" s="113"/>
      <c r="I36" s="113"/>
      <c r="J36" s="114" t="n">
        <v>43270</v>
      </c>
      <c r="K36" s="114"/>
      <c r="L36" s="114"/>
      <c r="M36" s="114"/>
      <c r="N36" s="114"/>
      <c r="O36" s="114"/>
      <c r="P36" s="114"/>
      <c r="Q36" s="114"/>
      <c r="R36" s="114"/>
      <c r="S36" s="114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customFormat="false" ht="12.75" hidden="false" customHeight="true" outlineLevel="0" collapsed="false">
      <c r="A37" s="1"/>
      <c r="B37" s="115" t="s">
        <v>1084</v>
      </c>
      <c r="C37" s="115"/>
      <c r="D37" s="115"/>
      <c r="E37" s="115"/>
      <c r="F37" s="115"/>
      <c r="G37" s="115"/>
      <c r="H37" s="115"/>
      <c r="I37" s="115"/>
      <c r="J37" s="116" t="s">
        <v>1003</v>
      </c>
      <c r="K37" s="116"/>
      <c r="L37" s="116"/>
      <c r="M37" s="116"/>
      <c r="N37" s="116"/>
      <c r="O37" s="116"/>
      <c r="P37" s="116"/>
      <c r="Q37" s="116"/>
      <c r="R37" s="116"/>
      <c r="S37" s="116"/>
      <c r="T37" s="55" t="b">
        <f aca="false">IF(LEN(B36)&lt;4,FALSE(),TRUE())</f>
        <v>1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customFormat="false" ht="17.1" hidden="false" customHeight="true" outlineLevel="0" collapsed="false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customFormat="false" ht="20.1" hidden="false" customHeight="true" outlineLevel="0" collapsed="false">
      <c r="A39" s="1"/>
      <c r="B39" s="118"/>
      <c r="C39" s="118"/>
      <c r="D39" s="118"/>
      <c r="E39" s="118"/>
      <c r="F39" s="118"/>
      <c r="G39" s="118"/>
      <c r="H39" s="118"/>
      <c r="I39" s="118"/>
      <c r="J39" s="1"/>
      <c r="K39" s="1"/>
      <c r="L39" s="1"/>
      <c r="M39" s="1"/>
      <c r="N39" s="1"/>
      <c r="O39" s="1"/>
      <c r="P39" s="1"/>
      <c r="Q39" s="1"/>
      <c r="R39" s="1"/>
      <c r="S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customFormat="false" ht="18" hidden="false" customHeight="false" outlineLevel="0" collapsed="false">
      <c r="A40" s="1"/>
      <c r="B40" s="119" t="s">
        <v>1085</v>
      </c>
      <c r="C40" s="119"/>
      <c r="D40" s="119"/>
      <c r="E40" s="119"/>
      <c r="F40" s="119"/>
      <c r="G40" s="119"/>
      <c r="H40" s="119"/>
      <c r="I40" s="119"/>
      <c r="J40" s="1"/>
      <c r="K40" s="1"/>
      <c r="L40" s="1"/>
      <c r="M40" s="1"/>
      <c r="N40" s="1"/>
      <c r="O40" s="1"/>
      <c r="P40" s="1"/>
      <c r="Q40" s="1"/>
      <c r="R40" s="1"/>
      <c r="S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customFormat="false" ht="18" hidden="false" customHeight="false" outlineLevel="0" collapsed="false">
      <c r="A41" s="1"/>
      <c r="B41" s="120" t="s">
        <v>1086</v>
      </c>
      <c r="C41" s="120"/>
      <c r="D41" s="120"/>
      <c r="E41" s="120"/>
      <c r="F41" s="120"/>
      <c r="G41" s="120"/>
      <c r="H41" s="120"/>
      <c r="I41" s="120"/>
      <c r="J41" s="55" t="b">
        <f aca="false">IF(LEN(B41)&lt;4,FALSE(),TRUE())</f>
        <v>1</v>
      </c>
      <c r="K41" s="1"/>
      <c r="L41" s="1"/>
      <c r="M41" s="1"/>
      <c r="N41" s="1"/>
      <c r="O41" s="1"/>
      <c r="P41" s="1"/>
      <c r="Q41" s="1"/>
      <c r="R41" s="1"/>
      <c r="S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customFormat="false" ht="18" hidden="false" customHeight="false" outlineLevel="0" collapsed="false">
      <c r="A42" s="1"/>
      <c r="B42" s="121" t="s">
        <v>1087</v>
      </c>
      <c r="C42" s="121"/>
      <c r="D42" s="121"/>
      <c r="E42" s="121"/>
      <c r="F42" s="121"/>
      <c r="G42" s="121"/>
      <c r="H42" s="121"/>
      <c r="I42" s="1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customFormat="false" ht="12.75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customFormat="false" ht="12.75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customFormat="false" ht="12.75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customFormat="false" ht="12.75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customFormat="false" ht="12.75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customFormat="false" ht="12.75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customFormat="false" ht="12.7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customFormat="false" ht="12.75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customFormat="false" ht="12.75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customFormat="false" ht="12.75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customFormat="false" ht="12.75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customFormat="false" ht="12.75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customFormat="false" ht="12.75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customFormat="false" ht="12.75" hidden="false" customHeight="fals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customFormat="false" ht="12.75" hidden="false" customHeight="fals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customFormat="false" ht="12.75" hidden="false" customHeight="fals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customFormat="false" ht="12.75" hidden="false" customHeight="fals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customFormat="false" ht="12.75" hidden="false" customHeight="fals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customFormat="false" ht="12.7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customFormat="false" ht="12.75" hidden="false" customHeight="fals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</row>
    <row r="63" customFormat="false" ht="12.75" hidden="false" customHeight="fals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</row>
    <row r="64" customFormat="false" ht="12.75" hidden="false" customHeight="fals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</row>
    <row r="65" customFormat="false" ht="12.7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</row>
    <row r="66" customFormat="false" ht="12.7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</row>
    <row r="67" customFormat="false" ht="12.7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</row>
    <row r="68" customFormat="false" ht="12.7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</row>
    <row r="69" customFormat="false" ht="12.7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</row>
    <row r="70" customFormat="false" ht="12.7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</row>
    <row r="71" customFormat="false" ht="12.7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</row>
    <row r="72" customFormat="false" ht="12.7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</row>
    <row r="73" customFormat="false" ht="12.7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</row>
    <row r="74" customFormat="false" ht="12.7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</row>
    <row r="75" customFormat="false" ht="12.7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</row>
    <row r="76" customFormat="false" ht="12.7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</row>
    <row r="77" customFormat="false" ht="12.7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</row>
    <row r="78" customFormat="false" ht="12.7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</row>
    <row r="79" customFormat="false" ht="12.7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</row>
    <row r="80" customFormat="false" ht="12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</row>
    <row r="81" customFormat="false" ht="12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</row>
    <row r="82" customFormat="false" ht="12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</row>
  </sheetData>
  <sheetProtection sheet="true" password="c664" objects="true" scenarios="true"/>
  <mergeCells count="94">
    <mergeCell ref="B1:S1"/>
    <mergeCell ref="B3:F3"/>
    <mergeCell ref="G3:S3"/>
    <mergeCell ref="B4:F4"/>
    <mergeCell ref="G4:S4"/>
    <mergeCell ref="B5:F5"/>
    <mergeCell ref="G5:S5"/>
    <mergeCell ref="B6:F6"/>
    <mergeCell ref="G6:S6"/>
    <mergeCell ref="B7:F7"/>
    <mergeCell ref="B8:F8"/>
    <mergeCell ref="B9:Q9"/>
    <mergeCell ref="R9:S9"/>
    <mergeCell ref="B10:Q10"/>
    <mergeCell ref="R10:S10"/>
    <mergeCell ref="B11:S11"/>
    <mergeCell ref="B12:F13"/>
    <mergeCell ref="G12:I13"/>
    <mergeCell ref="K12:S12"/>
    <mergeCell ref="K13:M13"/>
    <mergeCell ref="N13:P13"/>
    <mergeCell ref="Q13:S13"/>
    <mergeCell ref="B14:F14"/>
    <mergeCell ref="G14:I14"/>
    <mergeCell ref="K14:M14"/>
    <mergeCell ref="N14:P14"/>
    <mergeCell ref="Q14:S14"/>
    <mergeCell ref="B15:F15"/>
    <mergeCell ref="G15:I15"/>
    <mergeCell ref="K15:M15"/>
    <mergeCell ref="N15:P15"/>
    <mergeCell ref="Q15:S15"/>
    <mergeCell ref="B16:F16"/>
    <mergeCell ref="G16:I16"/>
    <mergeCell ref="K16:M16"/>
    <mergeCell ref="N16:P16"/>
    <mergeCell ref="Q16:S16"/>
    <mergeCell ref="B17:F17"/>
    <mergeCell ref="G17:I17"/>
    <mergeCell ref="K17:M17"/>
    <mergeCell ref="N17:P17"/>
    <mergeCell ref="Q17:S17"/>
    <mergeCell ref="B18:F18"/>
    <mergeCell ref="G18:I18"/>
    <mergeCell ref="K18:M18"/>
    <mergeCell ref="N18:P18"/>
    <mergeCell ref="Q18:S18"/>
    <mergeCell ref="B19:F19"/>
    <mergeCell ref="G19:I19"/>
    <mergeCell ref="K19:M19"/>
    <mergeCell ref="N19:P19"/>
    <mergeCell ref="Q19:S19"/>
    <mergeCell ref="B20:F20"/>
    <mergeCell ref="G20:I20"/>
    <mergeCell ref="K20:M20"/>
    <mergeCell ref="N20:P20"/>
    <mergeCell ref="Q20:S20"/>
    <mergeCell ref="B21:F21"/>
    <mergeCell ref="G21:I21"/>
    <mergeCell ref="K21:M21"/>
    <mergeCell ref="N21:P21"/>
    <mergeCell ref="Q21:S21"/>
    <mergeCell ref="B22:F22"/>
    <mergeCell ref="G22:I22"/>
    <mergeCell ref="K22:M22"/>
    <mergeCell ref="N22:P22"/>
    <mergeCell ref="Q22:S22"/>
    <mergeCell ref="B23:F23"/>
    <mergeCell ref="G23:I23"/>
    <mergeCell ref="B25:I25"/>
    <mergeCell ref="K25:S25"/>
    <mergeCell ref="B26:F26"/>
    <mergeCell ref="G26:I26"/>
    <mergeCell ref="K26:M26"/>
    <mergeCell ref="N26:P26"/>
    <mergeCell ref="Q26:S26"/>
    <mergeCell ref="B27:S27"/>
    <mergeCell ref="B28:S28"/>
    <mergeCell ref="B29:S29"/>
    <mergeCell ref="B30:S30"/>
    <mergeCell ref="B32:S32"/>
    <mergeCell ref="B34:I34"/>
    <mergeCell ref="J34:S34"/>
    <mergeCell ref="B35:I35"/>
    <mergeCell ref="J35:S35"/>
    <mergeCell ref="B36:I36"/>
    <mergeCell ref="J36:S36"/>
    <mergeCell ref="B37:I37"/>
    <mergeCell ref="J37:S37"/>
    <mergeCell ref="B38:S38"/>
    <mergeCell ref="B39:I39"/>
    <mergeCell ref="B40:I40"/>
    <mergeCell ref="B41:I41"/>
    <mergeCell ref="B42:I42"/>
  </mergeCells>
  <conditionalFormatting sqref="T14:T20 J26">
    <cfRule type="cellIs" priority="2" operator="notEqual" aboveAverage="0" equalAverage="0" bottom="0" percent="0" rank="0" text="" dxfId="0">
      <formula>"OK"</formula>
    </cfRule>
  </conditionalFormatting>
  <conditionalFormatting sqref="J34:S34 B36:S36 G3:S6 B32:S32 G14:I20 R9:S10 B41:I41">
    <cfRule type="cellIs" priority="3" operator="equal" aboveAverage="0" equalAverage="0" bottom="0" percent="0" rank="0" text="" dxfId="1">
      <formula>0</formula>
    </cfRule>
  </conditionalFormatting>
  <conditionalFormatting sqref="B11:S11">
    <cfRule type="cellIs" priority="4" operator="notEqual" aboveAverage="0" equalAverage="0" bottom="0" percent="0" rank="0" text="" dxfId="2">
      <formula>"."</formula>
    </cfRule>
  </conditionalFormatting>
  <conditionalFormatting sqref="B27:S27">
    <cfRule type="cellIs" priority="5" operator="notEqual" aboveAverage="0" equalAverage="0" bottom="0" percent="0" rank="0" text="" dxfId="3">
      <formula>"."</formula>
    </cfRule>
  </conditionalFormatting>
  <conditionalFormatting sqref="B30:S30">
    <cfRule type="cellIs" priority="6" operator="notEqual" aboveAverage="0" equalAverage="0" bottom="0" percent="0" rank="0" text="" dxfId="4">
      <formula>"."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35"/>
  <sheetViews>
    <sheetView showFormulas="false" showGridLines="true" showRowColHeaders="true" showZeros="true" rightToLeft="false" tabSelected="false" showOutlineSymbols="false" defaultGridColor="true" view="normal" topLeftCell="A1" colorId="64" zoomScale="90" zoomScaleNormal="90" zoomScalePageLayoutView="100" workbookViewId="0">
      <selection pane="topLeft" activeCell="F21" activeCellId="0" sqref="F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2.84"/>
    <col collapsed="false" customWidth="true" hidden="false" outlineLevel="0" max="9" min="9" style="1" width="4.6"/>
    <col collapsed="false" customWidth="true" hidden="false" outlineLevel="0" max="18" min="10" style="1" width="4.63"/>
  </cols>
  <sheetData>
    <row r="1" customFormat="false" ht="18" hidden="false" customHeight="false" outlineLevel="0" collapsed="false">
      <c r="A1" s="52" t="s">
        <v>1049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customFormat="false" ht="18" hidden="false" customHeight="false" outlineLevel="0" collapsed="false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customFormat="false" ht="18" hidden="false" customHeight="false" outlineLevel="0" collapsed="false">
      <c r="A3" s="56" t="s">
        <v>1052</v>
      </c>
      <c r="B3" s="56"/>
      <c r="C3" s="56"/>
      <c r="D3" s="56"/>
      <c r="E3" s="56"/>
      <c r="F3" s="57" t="s">
        <v>1088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customFormat="false" ht="18" hidden="false" customHeight="false" outlineLevel="0" collapsed="false">
      <c r="A4" s="56" t="s">
        <v>1054</v>
      </c>
      <c r="B4" s="56"/>
      <c r="C4" s="56"/>
      <c r="D4" s="56"/>
      <c r="E4" s="56"/>
      <c r="F4" s="57" t="s">
        <v>1088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customFormat="false" ht="18" hidden="false" customHeight="false" outlineLevel="0" collapsed="false">
      <c r="A5" s="56" t="s">
        <v>1056</v>
      </c>
      <c r="B5" s="56"/>
      <c r="C5" s="56"/>
      <c r="D5" s="56"/>
      <c r="E5" s="56"/>
      <c r="F5" s="57" t="s">
        <v>1088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customFormat="false" ht="18" hidden="false" customHeight="false" outlineLevel="0" collapsed="false">
      <c r="A6" s="62" t="s">
        <v>1057</v>
      </c>
      <c r="B6" s="62"/>
      <c r="C6" s="62"/>
      <c r="D6" s="62"/>
      <c r="E6" s="62"/>
      <c r="F6" s="57" t="s">
        <v>1088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customFormat="false" ht="18" hidden="false" customHeight="false" outlineLevel="0" collapsed="false">
      <c r="A7" s="67" t="s">
        <v>1058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 t="n">
        <v>0</v>
      </c>
      <c r="R7" s="68"/>
    </row>
    <row r="8" customFormat="false" ht="18" hidden="false" customHeight="false" outlineLevel="0" collapsed="false">
      <c r="A8" s="67" t="s">
        <v>1059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9" t="n">
        <v>0</v>
      </c>
      <c r="R8" s="69"/>
    </row>
    <row r="9" customFormat="false" ht="18" hidden="false" customHeight="false" outlineLevel="0" collapsed="false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</row>
    <row r="10" customFormat="false" ht="28.35" hidden="false" customHeight="true" outlineLevel="0" collapsed="false">
      <c r="A10" s="71" t="s">
        <v>1060</v>
      </c>
      <c r="B10" s="71"/>
      <c r="C10" s="71"/>
      <c r="D10" s="71"/>
      <c r="E10" s="71"/>
      <c r="F10" s="72" t="s">
        <v>1061</v>
      </c>
      <c r="G10" s="72"/>
      <c r="H10" s="72"/>
      <c r="I10" s="51"/>
      <c r="J10" s="73" t="s">
        <v>1062</v>
      </c>
      <c r="K10" s="73"/>
      <c r="L10" s="73"/>
      <c r="M10" s="73"/>
      <c r="N10" s="73"/>
      <c r="O10" s="73"/>
      <c r="P10" s="73"/>
      <c r="Q10" s="73"/>
      <c r="R10" s="73"/>
    </row>
    <row r="11" customFormat="false" ht="12.8" hidden="false" customHeight="true" outlineLevel="0" collapsed="false">
      <c r="A11" s="71"/>
      <c r="B11" s="71"/>
      <c r="C11" s="71"/>
      <c r="D11" s="71"/>
      <c r="E11" s="71"/>
      <c r="F11" s="72"/>
      <c r="G11" s="72"/>
      <c r="H11" s="72"/>
      <c r="I11" s="51"/>
      <c r="J11" s="75" t="s">
        <v>1063</v>
      </c>
      <c r="K11" s="75"/>
      <c r="L11" s="75"/>
      <c r="M11" s="76" t="s">
        <v>1064</v>
      </c>
      <c r="N11" s="76"/>
      <c r="O11" s="76"/>
      <c r="P11" s="77" t="s">
        <v>1065</v>
      </c>
      <c r="Q11" s="77"/>
      <c r="R11" s="77"/>
    </row>
    <row r="12" customFormat="false" ht="15" hidden="false" customHeight="true" outlineLevel="0" collapsed="false">
      <c r="A12" s="78" t="s">
        <v>1066</v>
      </c>
      <c r="B12" s="78"/>
      <c r="C12" s="78"/>
      <c r="D12" s="78"/>
      <c r="E12" s="78"/>
      <c r="F12" s="79" t="n">
        <v>0</v>
      </c>
      <c r="G12" s="79"/>
      <c r="H12" s="79"/>
      <c r="J12" s="122" t="n">
        <v>3</v>
      </c>
      <c r="K12" s="122"/>
      <c r="L12" s="122"/>
      <c r="M12" s="123" t="n">
        <v>4</v>
      </c>
      <c r="N12" s="123"/>
      <c r="O12" s="123"/>
      <c r="P12" s="124" t="n">
        <v>5.5</v>
      </c>
      <c r="Q12" s="124"/>
      <c r="R12" s="124"/>
    </row>
    <row r="13" customFormat="false" ht="15" hidden="false" customHeight="true" outlineLevel="0" collapsed="false">
      <c r="A13" s="85" t="s">
        <v>1067</v>
      </c>
      <c r="B13" s="85"/>
      <c r="C13" s="85"/>
      <c r="D13" s="85"/>
      <c r="E13" s="85"/>
      <c r="F13" s="86" t="n">
        <v>0</v>
      </c>
      <c r="G13" s="86"/>
      <c r="H13" s="86"/>
      <c r="J13" s="122" t="n">
        <v>0.8</v>
      </c>
      <c r="K13" s="122"/>
      <c r="L13" s="122"/>
      <c r="M13" s="123" t="n">
        <v>0.8</v>
      </c>
      <c r="N13" s="123"/>
      <c r="O13" s="123"/>
      <c r="P13" s="124" t="n">
        <v>1</v>
      </c>
      <c r="Q13" s="124"/>
      <c r="R13" s="124"/>
    </row>
    <row r="14" customFormat="false" ht="15" hidden="false" customHeight="true" outlineLevel="0" collapsed="false">
      <c r="A14" s="85" t="s">
        <v>1068</v>
      </c>
      <c r="B14" s="85"/>
      <c r="C14" s="85"/>
      <c r="D14" s="85"/>
      <c r="E14" s="85"/>
      <c r="F14" s="86" t="n">
        <v>0</v>
      </c>
      <c r="G14" s="86"/>
      <c r="H14" s="86"/>
      <c r="J14" s="122" t="n">
        <v>0.97</v>
      </c>
      <c r="K14" s="122"/>
      <c r="L14" s="122"/>
      <c r="M14" s="123" t="n">
        <v>1.27</v>
      </c>
      <c r="N14" s="123"/>
      <c r="O14" s="123"/>
      <c r="P14" s="124" t="n">
        <v>1.27</v>
      </c>
      <c r="Q14" s="124"/>
      <c r="R14" s="124"/>
    </row>
    <row r="15" customFormat="false" ht="15" hidden="false" customHeight="true" outlineLevel="0" collapsed="false">
      <c r="A15" s="85" t="s">
        <v>1069</v>
      </c>
      <c r="B15" s="85"/>
      <c r="C15" s="85"/>
      <c r="D15" s="85"/>
      <c r="E15" s="85"/>
      <c r="F15" s="86" t="n">
        <v>0</v>
      </c>
      <c r="G15" s="86"/>
      <c r="H15" s="86"/>
      <c r="J15" s="122" t="n">
        <v>0.59</v>
      </c>
      <c r="K15" s="122"/>
      <c r="L15" s="122"/>
      <c r="M15" s="123" t="n">
        <v>1.23</v>
      </c>
      <c r="N15" s="123"/>
      <c r="O15" s="123"/>
      <c r="P15" s="124" t="n">
        <v>1.39</v>
      </c>
      <c r="Q15" s="124"/>
      <c r="R15" s="124"/>
    </row>
    <row r="16" customFormat="false" ht="15" hidden="false" customHeight="true" outlineLevel="0" collapsed="false">
      <c r="A16" s="85" t="s">
        <v>1070</v>
      </c>
      <c r="B16" s="85"/>
      <c r="C16" s="85"/>
      <c r="D16" s="85"/>
      <c r="E16" s="85"/>
      <c r="F16" s="86" t="n">
        <v>0</v>
      </c>
      <c r="G16" s="86"/>
      <c r="H16" s="86"/>
      <c r="J16" s="122" t="n">
        <v>6.16</v>
      </c>
      <c r="K16" s="122"/>
      <c r="L16" s="122"/>
      <c r="M16" s="123" t="n">
        <v>7.4</v>
      </c>
      <c r="N16" s="123"/>
      <c r="O16" s="123"/>
      <c r="P16" s="124" t="n">
        <v>8.96</v>
      </c>
      <c r="Q16" s="124"/>
      <c r="R16" s="124"/>
    </row>
    <row r="17" customFormat="false" ht="15" hidden="false" customHeight="true" outlineLevel="0" collapsed="false">
      <c r="A17" s="87" t="s">
        <v>1071</v>
      </c>
      <c r="B17" s="87"/>
      <c r="C17" s="87"/>
      <c r="D17" s="87"/>
      <c r="E17" s="87"/>
      <c r="F17" s="86" t="n">
        <v>0</v>
      </c>
      <c r="G17" s="86"/>
      <c r="H17" s="86"/>
      <c r="J17" s="122" t="n">
        <v>0.65</v>
      </c>
      <c r="K17" s="122"/>
      <c r="L17" s="122"/>
      <c r="M17" s="123" t="n">
        <v>0.65</v>
      </c>
      <c r="N17" s="123"/>
      <c r="O17" s="123"/>
      <c r="P17" s="124" t="n">
        <v>0.65</v>
      </c>
      <c r="Q17" s="124"/>
      <c r="R17" s="124"/>
    </row>
    <row r="18" customFormat="false" ht="15" hidden="false" customHeight="true" outlineLevel="0" collapsed="false">
      <c r="A18" s="87" t="s">
        <v>1072</v>
      </c>
      <c r="B18" s="87"/>
      <c r="C18" s="87"/>
      <c r="D18" s="87"/>
      <c r="E18" s="87"/>
      <c r="F18" s="86" t="n">
        <v>0</v>
      </c>
      <c r="G18" s="86"/>
      <c r="H18" s="86"/>
      <c r="J18" s="122" t="n">
        <v>3</v>
      </c>
      <c r="K18" s="122"/>
      <c r="L18" s="122"/>
      <c r="M18" s="123" t="n">
        <v>3</v>
      </c>
      <c r="N18" s="123"/>
      <c r="O18" s="123"/>
      <c r="P18" s="124" t="n">
        <v>3</v>
      </c>
      <c r="Q18" s="124"/>
      <c r="R18" s="124"/>
    </row>
    <row r="19" customFormat="false" ht="15" hidden="false" customHeight="true" outlineLevel="0" collapsed="false">
      <c r="A19" s="87" t="s">
        <v>1073</v>
      </c>
      <c r="B19" s="87"/>
      <c r="C19" s="87"/>
      <c r="D19" s="87"/>
      <c r="E19" s="87"/>
      <c r="F19" s="86" t="n">
        <v>0</v>
      </c>
      <c r="G19" s="86"/>
      <c r="H19" s="86"/>
      <c r="J19" s="122" t="n">
        <v>2</v>
      </c>
      <c r="K19" s="122"/>
      <c r="L19" s="122"/>
      <c r="M19" s="123" t="n">
        <v>2</v>
      </c>
      <c r="N19" s="123"/>
      <c r="O19" s="123"/>
      <c r="P19" s="124" t="n">
        <v>5</v>
      </c>
      <c r="Q19" s="124"/>
      <c r="R19" s="124"/>
    </row>
    <row r="20" customFormat="false" ht="15" hidden="false" customHeight="true" outlineLevel="0" collapsed="false">
      <c r="A20" s="93" t="s">
        <v>1074</v>
      </c>
      <c r="B20" s="93"/>
      <c r="C20" s="93"/>
      <c r="D20" s="93"/>
      <c r="E20" s="93"/>
      <c r="F20" s="86" t="n">
        <v>0</v>
      </c>
      <c r="G20" s="86"/>
      <c r="H20" s="86"/>
      <c r="I20" s="51"/>
      <c r="J20" s="95"/>
      <c r="K20" s="95"/>
      <c r="L20" s="95"/>
      <c r="M20" s="95"/>
      <c r="N20" s="95"/>
      <c r="O20" s="95"/>
      <c r="P20" s="95"/>
      <c r="Q20" s="95"/>
      <c r="R20" s="95"/>
    </row>
    <row r="21" customFormat="false" ht="17.35" hidden="false" customHeight="true" outlineLevel="0" collapsed="false">
      <c r="A21" s="96" t="s">
        <v>1075</v>
      </c>
      <c r="B21" s="96"/>
      <c r="C21" s="96"/>
      <c r="D21" s="96"/>
      <c r="E21" s="96"/>
      <c r="F21" s="97" t="n">
        <f aca="false">TRUNC((((((1+F12/100+F13/100+F14/100)*(1+F15/100)*(1+F16/100))/(1-(F17/100+F18/100+F19/100+F20/100)))-1)*100),2)</f>
        <v>0</v>
      </c>
      <c r="G21" s="97"/>
      <c r="H21" s="97"/>
      <c r="I21" s="51"/>
      <c r="J21" s="98"/>
      <c r="K21" s="99"/>
      <c r="L21" s="99"/>
      <c r="M21" s="99"/>
      <c r="N21" s="99"/>
      <c r="O21" s="99"/>
      <c r="P21" s="99"/>
      <c r="Q21" s="99"/>
      <c r="R21" s="100"/>
    </row>
    <row r="22" customFormat="false" ht="18" hidden="false" customHeight="false" outlineLevel="0" collapsed="false">
      <c r="B22" s="1"/>
      <c r="C22" s="1"/>
      <c r="D22" s="1"/>
      <c r="E22" s="1"/>
      <c r="F22" s="1"/>
      <c r="G22" s="1"/>
      <c r="H22" s="1"/>
    </row>
    <row r="23" customFormat="false" ht="28.35" hidden="false" customHeight="true" outlineLevel="0" collapsed="false">
      <c r="A23" s="73" t="s">
        <v>1076</v>
      </c>
      <c r="B23" s="73"/>
      <c r="C23" s="73"/>
      <c r="D23" s="73"/>
      <c r="E23" s="73"/>
      <c r="F23" s="73"/>
      <c r="G23" s="73"/>
      <c r="H23" s="73"/>
      <c r="I23" s="101"/>
      <c r="J23" s="73" t="s">
        <v>1077</v>
      </c>
      <c r="K23" s="73"/>
      <c r="L23" s="73"/>
      <c r="M23" s="73"/>
      <c r="N23" s="73"/>
      <c r="O23" s="73"/>
      <c r="P23" s="73"/>
      <c r="Q23" s="73"/>
      <c r="R23" s="73"/>
    </row>
    <row r="24" customFormat="false" ht="19.9" hidden="false" customHeight="true" outlineLevel="0" collapsed="false">
      <c r="A24" s="102" t="s">
        <v>1078</v>
      </c>
      <c r="B24" s="102"/>
      <c r="C24" s="102"/>
      <c r="D24" s="102"/>
      <c r="E24" s="102"/>
      <c r="F24" s="92" t="n">
        <f aca="false">TRUNC(((((1+F12/100+F13/100+F14/100)*(1+F15/100)*(1+F16/100))/(1-(F17/100+F18/100+F19/100)))-1)*100,2)</f>
        <v>0</v>
      </c>
      <c r="G24" s="92"/>
      <c r="H24" s="92"/>
      <c r="J24" s="125" t="n">
        <f aca="false">CHOOSE([1]Plan4!$B$17,[1]Plan4!O19,[1]Plan4!O20,[1]Plan4!O21,[1]Plan4!O22,[1]Plan4!O23,[1]Plan4!O24)</f>
        <v>20.34</v>
      </c>
      <c r="K24" s="125"/>
      <c r="L24" s="125"/>
      <c r="M24" s="126" t="n">
        <f aca="false">CHOOSE([1]Plan4!$B$17,[1]Plan4!Q19,[1]Plan4!Q20,[1]Plan4!Q21,[1]Plan4!Q22,[1]Plan4!Q23,[1]Plan4!Q24)</f>
        <v>22.12</v>
      </c>
      <c r="N24" s="126"/>
      <c r="O24" s="126"/>
      <c r="P24" s="127" t="n">
        <f aca="false">CHOOSE([1]Plan4!$B$17,[1]Plan4!S19,[1]Plan4!S20,[1]Plan4!S21,[1]Plan4!S22,[1]Plan4!S23,[1]Plan4!S24)</f>
        <v>25</v>
      </c>
      <c r="Q24" s="127"/>
      <c r="R24" s="127"/>
    </row>
    <row r="25" customFormat="false" ht="18" hidden="false" customHeight="false" outlineLevel="0" collapsed="false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</row>
    <row r="26" customFormat="false" ht="18" hidden="false" customHeight="false" outlineLevel="0" collapsed="false">
      <c r="A26" s="105" t="s">
        <v>1079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</row>
    <row r="27" customFormat="false" ht="18" hidden="false" customHeight="false" outlineLevel="0" collapsed="false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</row>
    <row r="28" customFormat="false" ht="18" hidden="false" customHeight="false" outlineLevel="0" collapsed="false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</row>
    <row r="29" customFormat="false" ht="18" hidden="false" customHeight="false" outlineLevel="0" collapsed="false">
      <c r="B29" s="1"/>
      <c r="C29" s="1"/>
      <c r="D29" s="1"/>
      <c r="E29" s="1"/>
      <c r="F29" s="1"/>
      <c r="G29" s="1"/>
      <c r="H29" s="1"/>
    </row>
    <row r="30" customFormat="false" ht="18" hidden="false" customHeight="false" outlineLevel="0" collapsed="false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</row>
    <row r="31" customFormat="false" ht="18" hidden="false" customHeight="false" outlineLevel="0" collapsed="false">
      <c r="B31" s="1"/>
      <c r="C31" s="1"/>
      <c r="D31" s="1"/>
      <c r="E31" s="1"/>
      <c r="F31" s="1"/>
      <c r="G31" s="1"/>
      <c r="H31" s="1"/>
    </row>
    <row r="32" customFormat="false" ht="18" hidden="false" customHeight="false" outlineLevel="0" collapsed="false">
      <c r="A32" s="109"/>
      <c r="B32" s="109"/>
      <c r="C32" s="109"/>
      <c r="D32" s="109"/>
      <c r="E32" s="109"/>
      <c r="F32" s="109"/>
      <c r="G32" s="109"/>
      <c r="H32" s="109"/>
      <c r="I32" s="110"/>
      <c r="J32" s="110"/>
      <c r="K32" s="110"/>
      <c r="L32" s="110"/>
      <c r="M32" s="110"/>
      <c r="N32" s="110"/>
      <c r="O32" s="110"/>
      <c r="P32" s="110"/>
      <c r="Q32" s="110"/>
      <c r="R32" s="110"/>
    </row>
    <row r="33" customFormat="false" ht="12.8" hidden="false" customHeight="true" outlineLevel="0" collapsed="false">
      <c r="A33" s="111" t="s">
        <v>1081</v>
      </c>
      <c r="B33" s="111"/>
      <c r="C33" s="111"/>
      <c r="D33" s="111"/>
      <c r="E33" s="111"/>
      <c r="F33" s="111"/>
      <c r="G33" s="111"/>
      <c r="H33" s="111"/>
      <c r="I33" s="112" t="s">
        <v>1082</v>
      </c>
      <c r="J33" s="112"/>
      <c r="K33" s="112"/>
      <c r="L33" s="112"/>
      <c r="M33" s="112"/>
      <c r="N33" s="112"/>
      <c r="O33" s="112"/>
      <c r="P33" s="112"/>
      <c r="Q33" s="112"/>
      <c r="R33" s="112"/>
    </row>
    <row r="34" customFormat="false" ht="18" hidden="false" customHeight="false" outlineLevel="0" collapsed="false">
      <c r="A34" s="113"/>
      <c r="B34" s="113"/>
      <c r="C34" s="113"/>
      <c r="D34" s="113"/>
      <c r="E34" s="113"/>
      <c r="F34" s="113"/>
      <c r="G34" s="113"/>
      <c r="H34" s="113"/>
      <c r="I34" s="114"/>
      <c r="J34" s="114"/>
      <c r="K34" s="114"/>
      <c r="L34" s="114"/>
      <c r="M34" s="114"/>
      <c r="N34" s="114"/>
      <c r="O34" s="114"/>
      <c r="P34" s="114"/>
      <c r="Q34" s="114"/>
      <c r="R34" s="114"/>
    </row>
    <row r="35" customFormat="false" ht="18" hidden="false" customHeight="false" outlineLevel="0" collapsed="false">
      <c r="A35" s="115" t="s">
        <v>1084</v>
      </c>
      <c r="B35" s="115"/>
      <c r="C35" s="115"/>
      <c r="D35" s="115"/>
      <c r="E35" s="115"/>
      <c r="F35" s="115"/>
      <c r="G35" s="115"/>
      <c r="H35" s="115"/>
      <c r="I35" s="116" t="s">
        <v>1003</v>
      </c>
      <c r="J35" s="116"/>
      <c r="K35" s="116"/>
      <c r="L35" s="116"/>
      <c r="M35" s="116"/>
      <c r="N35" s="116"/>
      <c r="O35" s="116"/>
      <c r="P35" s="116"/>
      <c r="Q35" s="116"/>
      <c r="R35" s="116"/>
    </row>
  </sheetData>
  <mergeCells count="87">
    <mergeCell ref="A1:R1"/>
    <mergeCell ref="A3:E3"/>
    <mergeCell ref="F3:R3"/>
    <mergeCell ref="A4:E4"/>
    <mergeCell ref="F4:R4"/>
    <mergeCell ref="A5:E5"/>
    <mergeCell ref="F5:R5"/>
    <mergeCell ref="A6:E6"/>
    <mergeCell ref="F6:R6"/>
    <mergeCell ref="A7:P7"/>
    <mergeCell ref="Q7:R7"/>
    <mergeCell ref="A8:P8"/>
    <mergeCell ref="Q8:R8"/>
    <mergeCell ref="A9:R9"/>
    <mergeCell ref="A10:E11"/>
    <mergeCell ref="F10:H11"/>
    <mergeCell ref="J10:R10"/>
    <mergeCell ref="J11:L11"/>
    <mergeCell ref="M11:O11"/>
    <mergeCell ref="P11:R11"/>
    <mergeCell ref="A12:E12"/>
    <mergeCell ref="F12:H12"/>
    <mergeCell ref="J12:L12"/>
    <mergeCell ref="M12:O12"/>
    <mergeCell ref="P12:R12"/>
    <mergeCell ref="A13:E13"/>
    <mergeCell ref="F13:H13"/>
    <mergeCell ref="J13:L13"/>
    <mergeCell ref="M13:O13"/>
    <mergeCell ref="P13:R13"/>
    <mergeCell ref="A14:E14"/>
    <mergeCell ref="F14:H14"/>
    <mergeCell ref="J14:L14"/>
    <mergeCell ref="M14:O14"/>
    <mergeCell ref="P14:R14"/>
    <mergeCell ref="A15:E15"/>
    <mergeCell ref="F15:H15"/>
    <mergeCell ref="J15:L15"/>
    <mergeCell ref="M15:O15"/>
    <mergeCell ref="P15:R15"/>
    <mergeCell ref="A16:E16"/>
    <mergeCell ref="F16:H16"/>
    <mergeCell ref="J16:L16"/>
    <mergeCell ref="M16:O16"/>
    <mergeCell ref="P16:R16"/>
    <mergeCell ref="A17:E17"/>
    <mergeCell ref="F17:H17"/>
    <mergeCell ref="J17:L17"/>
    <mergeCell ref="M17:O17"/>
    <mergeCell ref="P17:R17"/>
    <mergeCell ref="A18:E18"/>
    <mergeCell ref="F18:H18"/>
    <mergeCell ref="J18:L18"/>
    <mergeCell ref="M18:O18"/>
    <mergeCell ref="P18:R18"/>
    <mergeCell ref="A19:E19"/>
    <mergeCell ref="F19:H19"/>
    <mergeCell ref="J19:L19"/>
    <mergeCell ref="M19:O19"/>
    <mergeCell ref="P19:R19"/>
    <mergeCell ref="A20:E20"/>
    <mergeCell ref="F20:H20"/>
    <mergeCell ref="J20:L20"/>
    <mergeCell ref="M20:O20"/>
    <mergeCell ref="P20:R20"/>
    <mergeCell ref="A21:E21"/>
    <mergeCell ref="F21:H21"/>
    <mergeCell ref="A23:H23"/>
    <mergeCell ref="J23:R23"/>
    <mergeCell ref="A24:E24"/>
    <mergeCell ref="F24:H24"/>
    <mergeCell ref="J24:L24"/>
    <mergeCell ref="M24:O24"/>
    <mergeCell ref="P24:R24"/>
    <mergeCell ref="A25:R25"/>
    <mergeCell ref="A26:R26"/>
    <mergeCell ref="A27:R27"/>
    <mergeCell ref="A28:R28"/>
    <mergeCell ref="A30:R30"/>
    <mergeCell ref="A32:H32"/>
    <mergeCell ref="I32:R32"/>
    <mergeCell ref="A33:H33"/>
    <mergeCell ref="I33:R33"/>
    <mergeCell ref="A34:H34"/>
    <mergeCell ref="I34:R34"/>
    <mergeCell ref="A35:H35"/>
    <mergeCell ref="I35:R35"/>
  </mergeCells>
  <conditionalFormatting sqref="I32:R32 A34:R34 F3:R6 A30:R30 F12:H20 Q7:R8">
    <cfRule type="cellIs" priority="2" operator="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2024-10-09T16:30:32Z</dcterms:created>
  <dc:creator>axlsx</dc:creator>
  <dc:description/>
  <dc:language>pt-BR</dc:language>
  <cp:lastModifiedBy/>
  <dcterms:modified xsi:type="dcterms:W3CDTF">2024-10-09T14:26:25Z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